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3" activeTab="7"/>
  </bookViews>
  <sheets>
    <sheet name="UTILIZATION" sheetId="1" state="hidden" r:id="rId1"/>
    <sheet name="PAYMENT" sheetId="2" state="hidden" r:id="rId2"/>
    <sheet name="List" sheetId="3" state="hidden" r:id="rId3"/>
    <sheet name="ASIEXP" sheetId="4" r:id="rId4"/>
    <sheet name="Sheet3" sheetId="5" r:id="rId5"/>
    <sheet name="RPAC" sheetId="6" r:id="rId6"/>
    <sheet name="ASSETSCETIFICATION" sheetId="7" state="hidden" r:id="rId7"/>
    <sheet name="AUDIT REPORT" sheetId="8" r:id="rId8"/>
    <sheet name="BILL" sheetId="9" state="hidden" r:id="rId9"/>
    <sheet name="Sheet1" sheetId="10" state="hidden" r:id="rId10"/>
  </sheets>
  <definedNames>
    <definedName name="_xlnm.Print_Area" localSheetId="1">'PAYMENT'!$A$1:$I$31</definedName>
  </definedNames>
  <calcPr fullCalcOnLoad="1"/>
</workbook>
</file>

<file path=xl/sharedStrings.xml><?xml version="1.0" encoding="utf-8"?>
<sst xmlns="http://schemas.openxmlformats.org/spreadsheetml/2006/main" count="312" uniqueCount="176">
  <si>
    <t>Chartered Accountants</t>
  </si>
  <si>
    <t xml:space="preserve">Samastipur - Bihar  -  8 4 8 1 0 1 </t>
  </si>
  <si>
    <t>Regn. No.(F.R.N.) 012363C</t>
  </si>
  <si>
    <t>UTILIZATION CERTIFICATE</t>
  </si>
  <si>
    <t>BILL</t>
  </si>
  <si>
    <t>To,</t>
  </si>
  <si>
    <t>The Principal,</t>
  </si>
  <si>
    <t>Sl. No.</t>
  </si>
  <si>
    <t>Particulars</t>
  </si>
  <si>
    <t>Amount</t>
  </si>
  <si>
    <t>Rs.</t>
  </si>
  <si>
    <t>Total</t>
  </si>
  <si>
    <t>M. No.403360</t>
  </si>
  <si>
    <t>Chartered  Accountants</t>
  </si>
  <si>
    <t>Place : Samastipur</t>
  </si>
  <si>
    <t>M. No.:9631450400 / 9835633967</t>
  </si>
  <si>
    <t>E-mail : rajcb2003@yahoo.co.in</t>
  </si>
  <si>
    <t>Name</t>
  </si>
  <si>
    <t>Date</t>
  </si>
  <si>
    <t>No.</t>
  </si>
  <si>
    <t>Sl.</t>
  </si>
  <si>
    <t xml:space="preserve">Cheque </t>
  </si>
  <si>
    <t>Income</t>
  </si>
  <si>
    <t>Expenditure</t>
  </si>
  <si>
    <t>Auditor's Report</t>
  </si>
  <si>
    <t>Receipts</t>
  </si>
  <si>
    <t>Payment</t>
  </si>
  <si>
    <t>Regn. No.(F.R.N.)012363C</t>
  </si>
  <si>
    <t>(A)</t>
  </si>
  <si>
    <t>(B)</t>
  </si>
  <si>
    <t>(C)</t>
  </si>
  <si>
    <t>AUDITOR'S REPORT</t>
  </si>
  <si>
    <t>Service Tax</t>
  </si>
  <si>
    <t>N. A.</t>
  </si>
  <si>
    <t>Ram Babu Chowk,</t>
  </si>
  <si>
    <t xml:space="preserve">Name of Supplier </t>
  </si>
  <si>
    <t>Adddess</t>
  </si>
  <si>
    <t xml:space="preserve">Bill </t>
  </si>
  <si>
    <t xml:space="preserve">Order </t>
  </si>
  <si>
    <t>Mode of Payment</t>
  </si>
  <si>
    <t xml:space="preserve">Qnt. </t>
  </si>
  <si>
    <t>Purchased</t>
  </si>
  <si>
    <t>Samastipur</t>
  </si>
  <si>
    <t>Actual Date</t>
  </si>
  <si>
    <t>of</t>
  </si>
  <si>
    <t xml:space="preserve">        If as a result of check or audit objection some irregularity is noticed at a later stage, action will be taken to refund or adjust or regularize the objected amount.</t>
  </si>
  <si>
    <t>Grand Total</t>
  </si>
  <si>
    <t xml:space="preserve">List of Items </t>
  </si>
  <si>
    <r>
      <t>(Being Profession fee for Utilization certificate, audited statement of Income &amp; Expenditure, Receipts and Payment Account and Assets Certificate on account of Grant received towards the "</t>
    </r>
    <r>
      <rPr>
        <u val="single"/>
        <sz val="10"/>
        <rFont val="Arial"/>
        <family val="2"/>
      </rPr>
      <t>Additional Grant (Equipment)</t>
    </r>
    <r>
      <rPr>
        <sz val="10"/>
        <rFont val="Arial"/>
        <family val="2"/>
      </rPr>
      <t>" as 2nd Instalment of the college.)</t>
    </r>
  </si>
  <si>
    <t>The statement of Income and Expenditure and the Receipt and Payment account dealt with the report are in agreement with the books of accounts.</t>
  </si>
  <si>
    <t>(In words Rupees Eleven Thousand One Hundred Thirty Eight only)</t>
  </si>
  <si>
    <t xml:space="preserve">                                                                                                                                                                                                                                 </t>
  </si>
  <si>
    <t xml:space="preserve">BILL </t>
  </si>
  <si>
    <t>AMOUNT</t>
  </si>
  <si>
    <t>PAYMENT</t>
  </si>
  <si>
    <t>Less Tax Deducted at Source @ 1%</t>
  </si>
  <si>
    <t>Less Work Contract Tax(Sale Tax) @ 4%</t>
  </si>
  <si>
    <t>Net Paid to Contractor</t>
  </si>
  <si>
    <t>Income Tax Department(TDS)</t>
  </si>
  <si>
    <t>TDS DEDUCTED ON BABAN KUMAR INVOICE</t>
  </si>
  <si>
    <t>Sale Tax Department(Work Contract Tax)</t>
  </si>
  <si>
    <t>2</t>
  </si>
  <si>
    <t>Payment Summary</t>
  </si>
  <si>
    <t>Paid</t>
  </si>
  <si>
    <t>Remarks</t>
  </si>
  <si>
    <t>PANKAJ TANEJA &amp;COMPANY</t>
  </si>
  <si>
    <t>Regn. No.(F.R.N.)016133C</t>
  </si>
  <si>
    <t>Krishna Drug Agency</t>
  </si>
  <si>
    <t>M. No.:+91-9818055623</t>
  </si>
  <si>
    <t>E - mail: hrkpankaj@gmail.com</t>
  </si>
  <si>
    <t>For Pankaj Tneja &amp;Company</t>
  </si>
  <si>
    <t>M. No.520804</t>
  </si>
  <si>
    <t>Chairman</t>
  </si>
  <si>
    <t xml:space="preserve"> </t>
  </si>
  <si>
    <t xml:space="preserve">Moolchan RoadSamastipur - Bihar  -  8 4 8 1 0 1 </t>
  </si>
  <si>
    <t xml:space="preserve">M/s.Balaji </t>
  </si>
  <si>
    <t>M/s. Rangoli Art</t>
  </si>
  <si>
    <t>Details List of Blanket under the schemee &amp; its Blanket"</t>
  </si>
  <si>
    <t>27-12-2015</t>
  </si>
  <si>
    <t>Cash</t>
  </si>
  <si>
    <t xml:space="preserve"> -</t>
  </si>
  <si>
    <t>-</t>
  </si>
  <si>
    <t>05-01-2016</t>
  </si>
  <si>
    <t>Blanket 23pices @310</t>
  </si>
  <si>
    <t>23</t>
  </si>
  <si>
    <t>Blanket 2pices @310</t>
  </si>
  <si>
    <t xml:space="preserve">  </t>
  </si>
  <si>
    <t xml:space="preserve"> Cash</t>
  </si>
  <si>
    <t xml:space="preserve"> Chadra Board 1 pices(3x2)</t>
  </si>
  <si>
    <t>6verg fit</t>
  </si>
  <si>
    <t xml:space="preserve"> Flex Board 1 pices ((7x3)</t>
  </si>
  <si>
    <t xml:space="preserve"> 21 verg fit</t>
  </si>
  <si>
    <t>Krishna Drug Agency ,Moolchand Road Samastipur-848101</t>
  </si>
  <si>
    <t>Mobile No.+91-9818055623, E-mail: hrkpankaj@gmail.com</t>
  </si>
  <si>
    <t>Bill No.01</t>
  </si>
  <si>
    <r>
      <t xml:space="preserve">It is certified that inventories of permanent or semi permanent assets created/acquired wholly or mainly out of the grants towards the </t>
    </r>
    <r>
      <rPr>
        <u val="single"/>
        <sz val="10"/>
        <rFont val="Arial"/>
        <family val="2"/>
      </rPr>
      <t xml:space="preserve"> 'Blanket under the schemee &amp; its Blanket"  </t>
    </r>
    <r>
      <rPr>
        <sz val="10"/>
        <rFont val="Arial"/>
        <family val="2"/>
      </rPr>
      <t>of the college are being maintained in the prescribed manner and are being kept up-to-date and these assets have not been disposed of, encumbered or utilized for any other purpose.</t>
    </r>
  </si>
  <si>
    <t>Expenses</t>
  </si>
  <si>
    <t>Blanket</t>
  </si>
  <si>
    <t>Flex, Bed sheet</t>
  </si>
  <si>
    <t xml:space="preserve">Cash in Hand </t>
  </si>
  <si>
    <r>
      <t xml:space="preserve">Certified that an amount of Rs 13,320/- (Rupees Thirteen Thousand Three Hundered Twenty Only) has been expended by </t>
    </r>
    <r>
      <rPr>
        <b/>
        <sz val="10"/>
        <rFont val="Arial"/>
        <family val="2"/>
      </rPr>
      <t xml:space="preserve">NAVBIHAN SEWA SOCIETY </t>
    </r>
    <r>
      <rPr>
        <sz val="10"/>
        <rFont val="Arial"/>
        <family val="2"/>
      </rPr>
      <t>(A Naina sevak kutir ,ward no.13 Jitwarpur, Nizamat, Dist. Samastipur-848334, Bihar)</t>
    </r>
    <r>
      <rPr>
        <b/>
        <sz val="10"/>
        <rFont val="Arial"/>
        <family val="2"/>
      </rPr>
      <t>"</t>
    </r>
    <r>
      <rPr>
        <sz val="10"/>
        <rFont val="Arial"/>
        <family val="2"/>
      </rPr>
      <t xml:space="preserve"> </t>
    </r>
    <r>
      <rPr>
        <sz val="10"/>
        <rFont val="Arial"/>
        <family val="2"/>
      </rPr>
      <t xml:space="preserve">, has been properly </t>
    </r>
    <r>
      <rPr>
        <b/>
        <sz val="10"/>
        <rFont val="Arial"/>
        <family val="2"/>
      </rPr>
      <t>utilized</t>
    </r>
    <r>
      <rPr>
        <sz val="10"/>
        <rFont val="Arial"/>
        <family val="2"/>
      </rPr>
      <t xml:space="preserve"> by the society for the purpose for which it was sanctioned and in accordance with the terms and conditions as laid down by the University Grants Commission and noted in the Grant-in-aid Register.</t>
    </r>
  </si>
  <si>
    <t>BALANCE SHEET</t>
  </si>
  <si>
    <t>Fund &amp; Liabilities</t>
  </si>
  <si>
    <t>Assets &amp; Properties</t>
  </si>
  <si>
    <t>General Fund</t>
  </si>
  <si>
    <t>Opening Balance B/f</t>
  </si>
  <si>
    <t>Add: Excess of income over Expenditure</t>
  </si>
  <si>
    <t>Current Assets</t>
  </si>
  <si>
    <t>Signed in terms of separate report of even date attached.</t>
  </si>
  <si>
    <t xml:space="preserve">AUDITED STATEMENT OF INCOME AND EXPENDITURE </t>
  </si>
  <si>
    <t>Cash &amp; Bank Balance:</t>
  </si>
  <si>
    <t>Cash at Bank</t>
  </si>
  <si>
    <t xml:space="preserve">Cash at Bank </t>
  </si>
  <si>
    <t>Cash in Hand</t>
  </si>
  <si>
    <t>Audit Fee</t>
  </si>
  <si>
    <t>I conduct our audit in accordance with auditing standards generally accepted in India. These standards require that we plan and perform the audit to obtain reasonable assurance about whether the financial statements are free of material misstatement. An audit includes examining, on a test basis, evidence supporting the amounts of and disclosures in the financial statements. An audit also includes assessing the accounting principles used and significant estimates made by the college as well as evaluating the overall financial statement presentation. We beleive that our audit provides a reasonable basis for our opinion.</t>
  </si>
  <si>
    <t>I further report that;</t>
  </si>
  <si>
    <t>I have obtained all the information and explanation which to the best of our knowledge and believe were necessary for the purposes of the audit.</t>
  </si>
  <si>
    <t>In my opinion, and to the best of our information and according to the explanation given to us, the aforesaid financial statements give a true and fair view.</t>
  </si>
  <si>
    <t>In my opinion, proper books of accounts as required have been kept by the Society so far as appears from our examination of those books.</t>
  </si>
  <si>
    <t>(CA PANKAJ TANEJA)</t>
  </si>
  <si>
    <t>NAVBIHAAN SEWA SOCIETY, Samastipur</t>
  </si>
  <si>
    <t>Certified By Society Registration Act 21,1860</t>
  </si>
  <si>
    <t>(CA. PANKAJ TANEJA)</t>
  </si>
  <si>
    <t>Proprietor</t>
  </si>
  <si>
    <t>RECEIPT AND PAYMENT ACCOUNT</t>
  </si>
  <si>
    <t>For Pankaj Taneja &amp; Company</t>
  </si>
  <si>
    <t>PANKAJ TANEJA &amp; COMPANY</t>
  </si>
  <si>
    <t xml:space="preserve">Moolchand RoadSamastipur - Bihar  -  8 4 8 1 0 1 </t>
  </si>
  <si>
    <t>Signed in terms of our separate report of even date attached.</t>
  </si>
  <si>
    <t>For PANKAJ TANEJA &amp; COMPANY</t>
  </si>
  <si>
    <t xml:space="preserve">Moolchand Road Samastipur - Bihar  -  8 4 8 1 0 1 </t>
  </si>
  <si>
    <t>C/o Krishna Drug Agency</t>
  </si>
  <si>
    <t>(Naina sevak kutir ,ward No.13,Jitwarpur Nizamat ,Dist.Samastipur-848134,Bihar)</t>
  </si>
  <si>
    <t>Postal Stamp</t>
  </si>
  <si>
    <t>Travelling Expenses</t>
  </si>
  <si>
    <t>Printing and Stationery</t>
  </si>
  <si>
    <t>Application Fee (Membership)</t>
  </si>
  <si>
    <t>Annual Membership</t>
  </si>
  <si>
    <t>Interest From Bank</t>
  </si>
  <si>
    <t>Donations Received</t>
  </si>
  <si>
    <t>Date: 25-06-2016</t>
  </si>
  <si>
    <t>NAVBIHAN SEWA SOCIETY</t>
  </si>
  <si>
    <t>(REGD NO 383/2015-16 UNDER SOCIETY ACT, 1860)</t>
  </si>
  <si>
    <t>Secretary</t>
  </si>
  <si>
    <t>Treasurer</t>
  </si>
  <si>
    <t>Chaiman</t>
  </si>
  <si>
    <t>Contribution received</t>
  </si>
  <si>
    <t>NAINA SEVAK KUTIR,WARD NO 13(BULLECHAK), JITWAR PUR NIZAMAT,SAMASTI PUR - 848134</t>
  </si>
  <si>
    <t>Place  Samastipur</t>
  </si>
  <si>
    <t>Opening Balance</t>
  </si>
  <si>
    <t>Cash In Hand</t>
  </si>
  <si>
    <t>Cash In Bank</t>
  </si>
  <si>
    <t>Preparation Of PPT</t>
  </si>
  <si>
    <t>Mobile &amp;Telephone Ex.</t>
  </si>
  <si>
    <t>Website Exp.</t>
  </si>
  <si>
    <t>Audit Exp.</t>
  </si>
  <si>
    <t>For the Year Ended on 31.03.2018</t>
  </si>
  <si>
    <t>As at 31st March, 2018</t>
  </si>
  <si>
    <r>
      <t xml:space="preserve">               I have examined the attached statement of Income &amp; Expenditure and the Receipt and Payment Account of </t>
    </r>
    <r>
      <rPr>
        <u val="single"/>
        <sz val="10"/>
        <rFont val="Arial"/>
        <family val="2"/>
      </rPr>
      <t xml:space="preserve"> </t>
    </r>
    <r>
      <rPr>
        <sz val="10"/>
        <rFont val="Arial"/>
        <family val="2"/>
      </rPr>
      <t xml:space="preserve"> </t>
    </r>
    <r>
      <rPr>
        <b/>
        <sz val="10"/>
        <rFont val="Arial"/>
        <family val="2"/>
      </rPr>
      <t>NAVBIHAN SEWA SOCIETY</t>
    </r>
    <r>
      <rPr>
        <sz val="10"/>
        <rFont val="Arial"/>
        <family val="2"/>
      </rPr>
      <t xml:space="preserve">  </t>
    </r>
    <r>
      <rPr>
        <b/>
        <sz val="10"/>
        <rFont val="Arial"/>
        <family val="2"/>
      </rPr>
      <t>(NAINA SEVAK KUTIR,WARD NO 13(BULLECHAK), JITWAR PUR NIZAMAT,SAMASTI PUR - 848134 )</t>
    </r>
    <r>
      <rPr>
        <sz val="10"/>
        <rFont val="Arial"/>
        <family val="2"/>
      </rPr>
      <t>" for the Year ending on 31.03.2018. These financial statements are the responsibility of the Society. My responsibility is to express an opinion on these financial statements based on our audit.</t>
    </r>
  </si>
  <si>
    <t>C. Roy</t>
  </si>
  <si>
    <t>Cost Of Solar Street Light</t>
  </si>
  <si>
    <t xml:space="preserve">Cost Of Woolen Blanket </t>
  </si>
  <si>
    <t>Expenses On Function Day &amp; Banner</t>
  </si>
  <si>
    <t>Bank Charge</t>
  </si>
  <si>
    <t>List Of Donor:-</t>
  </si>
  <si>
    <t>Donor Name</t>
  </si>
  <si>
    <t>Pan No.</t>
  </si>
  <si>
    <t>Amount.</t>
  </si>
  <si>
    <t>Chandan Kumar</t>
  </si>
  <si>
    <t>Excess Of Income Over Expenditure</t>
  </si>
  <si>
    <t>AAACM5013G</t>
  </si>
  <si>
    <t>ACAPR5339M</t>
  </si>
  <si>
    <t>Evonik Catalysts  India Private  Ltd.</t>
  </si>
  <si>
    <t>Decoration  Of Function Day, And  Other Arrangement</t>
  </si>
  <si>
    <t>Date : 08-May-2018</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</si>
</sst>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_(* #,##0.000_);_(* \(#,##0.000\);_(* &quot;-&quot;???_);_(@_)"/>
    <numFmt numFmtId="185" formatCode="0.0"/>
    <numFmt numFmtId="186" formatCode="#,##0.0"/>
    <numFmt numFmtId="187" formatCode="_(* #,##0.0_);_(* \(#,##0.0\);_(* &quot;-&quot;??_);_(@_)"/>
    <numFmt numFmtId="188" formatCode="_(* #,##0_);_(* \(#,##0\);_(* &quot;-&quot;??_);_(@_)"/>
    <numFmt numFmtId="189" formatCode="&quot;Yes&quot;;&quot;Yes&quot;;&quot;No&quot;"/>
    <numFmt numFmtId="190" formatCode="&quot;True&quot;;&quot;True&quot;;&quot;False&quot;"/>
    <numFmt numFmtId="191" formatCode="&quot;On&quot;;&quot;On&quot;;&quot;Off&quot;"/>
    <numFmt numFmtId="192" formatCode="[$€-2]\ #,##0.00_);[Red]\([$€-2]\ #,##0.00\)"/>
  </numFmts>
  <fonts count="50">
    <font>
      <sz val="10"/>
      <name val="Arial"/>
      <family val="0"/>
    </font>
    <font>
      <sz val="8"/>
      <name val="Arial"/>
      <family val="2"/>
    </font>
    <font>
      <b/>
      <sz val="10"/>
      <name val="Arial"/>
      <family val="2"/>
    </font>
    <font>
      <b/>
      <sz val="11"/>
      <name val="Arial"/>
      <family val="2"/>
    </font>
    <font>
      <u val="single"/>
      <sz val="10"/>
      <color indexed="12"/>
      <name val="Arial"/>
      <family val="2"/>
    </font>
    <font>
      <u val="single"/>
      <sz val="10"/>
      <color indexed="36"/>
      <name val="Arial"/>
      <family val="2"/>
    </font>
    <font>
      <b/>
      <sz val="12"/>
      <name val="Arial"/>
      <family val="2"/>
    </font>
    <font>
      <b/>
      <sz val="14"/>
      <name val="Arial"/>
      <family val="2"/>
    </font>
    <font>
      <b/>
      <u val="single"/>
      <sz val="10"/>
      <name val="Arial"/>
      <family val="2"/>
    </font>
    <font>
      <b/>
      <sz val="8"/>
      <name val="Arial"/>
      <family val="2"/>
    </font>
    <font>
      <b/>
      <u val="single"/>
      <sz val="12"/>
      <name val="Arial"/>
      <family val="2"/>
    </font>
    <font>
      <sz val="11"/>
      <name val="Arial"/>
      <family val="2"/>
    </font>
    <font>
      <u val="single"/>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1D1D1C"/>
      <name val="Segoe U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tint="0.5999900102615356"/>
        <bgColor indexed="64"/>
      </patternFill>
    </fill>
    <fill>
      <patternFill patternType="solid">
        <fgColor theme="2" tint="-0.0999699980020523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medium"/>
      <right>
        <color indexed="63"/>
      </right>
      <top style="thin"/>
      <bottom>
        <color indexed="63"/>
      </bottom>
    </border>
    <border>
      <left style="thin"/>
      <right style="medium"/>
      <top style="thin"/>
      <bottom style="thin"/>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medium"/>
    </border>
    <border>
      <left>
        <color indexed="63"/>
      </left>
      <right>
        <color indexed="63"/>
      </right>
      <top>
        <color indexed="63"/>
      </top>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05">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0" fillId="0" borderId="10" xfId="0" applyFont="1" applyBorder="1" applyAlignment="1">
      <alignment horizontal="center"/>
    </xf>
    <xf numFmtId="43" fontId="0" fillId="0" borderId="10" xfId="42" applyFont="1" applyBorder="1" applyAlignment="1">
      <alignment/>
    </xf>
    <xf numFmtId="0" fontId="0" fillId="0" borderId="10" xfId="0" applyFont="1" applyBorder="1" applyAlignment="1">
      <alignment/>
    </xf>
    <xf numFmtId="0" fontId="0" fillId="0" borderId="11" xfId="0" applyFont="1" applyBorder="1" applyAlignment="1">
      <alignment/>
    </xf>
    <xf numFmtId="43" fontId="0" fillId="0" borderId="11" xfId="42"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horizontal="center"/>
    </xf>
    <xf numFmtId="0" fontId="0" fillId="0" borderId="12" xfId="0" applyFont="1" applyBorder="1" applyAlignment="1">
      <alignment horizontal="justify" vertical="justify"/>
    </xf>
    <xf numFmtId="0" fontId="0" fillId="0" borderId="0" xfId="0" applyFont="1" applyBorder="1" applyAlignment="1">
      <alignment horizontal="justify" vertical="justify"/>
    </xf>
    <xf numFmtId="0" fontId="2" fillId="0" borderId="13" xfId="0" applyFont="1" applyBorder="1" applyAlignment="1">
      <alignment/>
    </xf>
    <xf numFmtId="43" fontId="0" fillId="0" borderId="11" xfId="42" applyFont="1" applyBorder="1" applyAlignment="1">
      <alignment horizontal="right"/>
    </xf>
    <xf numFmtId="0" fontId="7" fillId="0" borderId="0" xfId="0" applyFont="1" applyAlignment="1">
      <alignment/>
    </xf>
    <xf numFmtId="0" fontId="2" fillId="0" borderId="0" xfId="0" applyFont="1" applyAlignment="1">
      <alignment horizontal="left"/>
    </xf>
    <xf numFmtId="43" fontId="0" fillId="0" borderId="10" xfId="42" applyFont="1" applyBorder="1" applyAlignment="1">
      <alignment horizontal="right"/>
    </xf>
    <xf numFmtId="0" fontId="0" fillId="0" borderId="0" xfId="0" applyFont="1" applyAlignment="1">
      <alignment horizontal="justify" vertical="justify"/>
    </xf>
    <xf numFmtId="0" fontId="0" fillId="0" borderId="0"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3" xfId="0" applyFont="1" applyBorder="1" applyAlignment="1">
      <alignment horizontal="center"/>
    </xf>
    <xf numFmtId="0" fontId="0" fillId="0" borderId="17" xfId="0" applyFont="1" applyBorder="1" applyAlignment="1">
      <alignment horizontal="center"/>
    </xf>
    <xf numFmtId="0" fontId="0" fillId="0" borderId="10" xfId="0" applyFont="1" applyBorder="1" applyAlignment="1">
      <alignment horizontal="right"/>
    </xf>
    <xf numFmtId="0" fontId="0" fillId="0" borderId="12" xfId="0" applyFont="1" applyBorder="1" applyAlignment="1">
      <alignment vertical="justify"/>
    </xf>
    <xf numFmtId="0" fontId="0" fillId="0" borderId="0" xfId="0" applyFont="1" applyBorder="1" applyAlignment="1">
      <alignment vertical="justify"/>
    </xf>
    <xf numFmtId="0" fontId="0" fillId="0" borderId="12" xfId="0" applyFont="1" applyBorder="1" applyAlignment="1">
      <alignment horizontal="left"/>
    </xf>
    <xf numFmtId="0" fontId="0" fillId="0" borderId="11" xfId="0" applyFont="1" applyBorder="1" applyAlignment="1">
      <alignment horizontal="center"/>
    </xf>
    <xf numFmtId="0" fontId="0" fillId="0" borderId="18" xfId="0" applyFont="1" applyBorder="1" applyAlignment="1">
      <alignment/>
    </xf>
    <xf numFmtId="0" fontId="0" fillId="0" borderId="0" xfId="0" applyFont="1" applyAlignment="1">
      <alignment horizontal="center"/>
    </xf>
    <xf numFmtId="0" fontId="0" fillId="0" borderId="15"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0" xfId="0" applyFont="1" applyBorder="1" applyAlignment="1">
      <alignment/>
    </xf>
    <xf numFmtId="0" fontId="0" fillId="0" borderId="0" xfId="0" applyFont="1" applyAlignment="1">
      <alignment wrapText="1"/>
    </xf>
    <xf numFmtId="0" fontId="11" fillId="0" borderId="19" xfId="0" applyFont="1" applyBorder="1" applyAlignment="1">
      <alignment horizontal="center" vertical="justify"/>
    </xf>
    <xf numFmtId="0" fontId="0" fillId="0" borderId="20" xfId="0" applyFont="1" applyBorder="1" applyAlignment="1">
      <alignment/>
    </xf>
    <xf numFmtId="43" fontId="0" fillId="0" borderId="10" xfId="0" applyNumberFormat="1" applyFont="1" applyBorder="1" applyAlignment="1">
      <alignment/>
    </xf>
    <xf numFmtId="0" fontId="0" fillId="0" borderId="21" xfId="0" applyFont="1" applyBorder="1" applyAlignment="1">
      <alignment/>
    </xf>
    <xf numFmtId="43" fontId="0" fillId="0" borderId="19" xfId="0" applyNumberFormat="1" applyFont="1" applyBorder="1" applyAlignment="1">
      <alignment/>
    </xf>
    <xf numFmtId="0" fontId="1" fillId="0" borderId="0" xfId="0" applyFont="1" applyAlignment="1">
      <alignment/>
    </xf>
    <xf numFmtId="0" fontId="1" fillId="0" borderId="15"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xf>
    <xf numFmtId="0" fontId="1" fillId="0" borderId="19" xfId="0" applyFont="1" applyBorder="1" applyAlignment="1">
      <alignment horizontal="justify" vertical="top"/>
    </xf>
    <xf numFmtId="0" fontId="1" fillId="0" borderId="19" xfId="0" applyFont="1" applyBorder="1" applyAlignment="1">
      <alignment horizontal="center" vertical="top"/>
    </xf>
    <xf numFmtId="0" fontId="1" fillId="0" borderId="19" xfId="0" applyFont="1" applyFill="1" applyBorder="1" applyAlignment="1">
      <alignment horizontal="justify" vertical="top"/>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justify" vertical="top"/>
    </xf>
    <xf numFmtId="0" fontId="1" fillId="0" borderId="0" xfId="0" applyFont="1" applyFill="1" applyBorder="1" applyAlignment="1">
      <alignment horizontal="justify" vertical="top"/>
    </xf>
    <xf numFmtId="43" fontId="1" fillId="0" borderId="0" xfId="42" applyFont="1" applyBorder="1" applyAlignment="1">
      <alignment/>
    </xf>
    <xf numFmtId="0" fontId="3" fillId="0" borderId="0" xfId="0" applyFont="1" applyAlignment="1">
      <alignment/>
    </xf>
    <xf numFmtId="49" fontId="1" fillId="0" borderId="19" xfId="0" applyNumberFormat="1" applyFont="1" applyBorder="1" applyAlignment="1">
      <alignment horizontal="center" vertical="top"/>
    </xf>
    <xf numFmtId="0" fontId="1" fillId="0" borderId="0" xfId="0" applyFont="1" applyBorder="1" applyAlignment="1">
      <alignment horizontal="center" vertical="top"/>
    </xf>
    <xf numFmtId="49" fontId="1" fillId="0" borderId="0" xfId="0" applyNumberFormat="1" applyFont="1" applyBorder="1" applyAlignment="1">
      <alignment horizontal="center" vertical="top"/>
    </xf>
    <xf numFmtId="0" fontId="1" fillId="0" borderId="10" xfId="0" applyNumberFormat="1" applyFont="1" applyBorder="1" applyAlignment="1">
      <alignment horizontal="center"/>
    </xf>
    <xf numFmtId="49" fontId="1" fillId="0" borderId="11" xfId="0" applyNumberFormat="1" applyFont="1" applyBorder="1" applyAlignment="1">
      <alignment horizontal="center" vertical="top"/>
    </xf>
    <xf numFmtId="0" fontId="1" fillId="0" borderId="0" xfId="0" applyFont="1" applyBorder="1" applyAlignment="1">
      <alignment horizontal="justify" vertical="justify"/>
    </xf>
    <xf numFmtId="43" fontId="0" fillId="0" borderId="15" xfId="42" applyNumberFormat="1" applyFont="1" applyBorder="1" applyAlignment="1">
      <alignment/>
    </xf>
    <xf numFmtId="0" fontId="0" fillId="0" borderId="19" xfId="0" applyFont="1" applyBorder="1" applyAlignment="1">
      <alignment horizontal="left"/>
    </xf>
    <xf numFmtId="49" fontId="1" fillId="0" borderId="23" xfId="0" applyNumberFormat="1" applyFont="1" applyBorder="1" applyAlignment="1">
      <alignment horizontal="center" vertical="top"/>
    </xf>
    <xf numFmtId="0" fontId="1" fillId="0" borderId="19" xfId="0" applyFont="1" applyBorder="1" applyAlignment="1">
      <alignment vertical="top"/>
    </xf>
    <xf numFmtId="0" fontId="1" fillId="0" borderId="24" xfId="0" applyFont="1" applyBorder="1" applyAlignment="1">
      <alignment horizontal="left"/>
    </xf>
    <xf numFmtId="0" fontId="1" fillId="0" borderId="14" xfId="0" applyFont="1" applyBorder="1" applyAlignment="1">
      <alignment horizontal="center" vertical="top"/>
    </xf>
    <xf numFmtId="43" fontId="0" fillId="0" borderId="0" xfId="42" applyFont="1" applyBorder="1" applyAlignment="1">
      <alignment/>
    </xf>
    <xf numFmtId="0" fontId="2" fillId="0" borderId="0" xfId="0" applyFont="1" applyAlignment="1">
      <alignment horizontal="right"/>
    </xf>
    <xf numFmtId="0" fontId="1" fillId="0" borderId="0" xfId="0" applyFont="1" applyFill="1" applyBorder="1" applyAlignment="1">
      <alignment horizontal="center" vertical="top"/>
    </xf>
    <xf numFmtId="49" fontId="1" fillId="0" borderId="0" xfId="0" applyNumberFormat="1" applyFont="1" applyFill="1" applyBorder="1" applyAlignment="1">
      <alignment horizontal="center" vertical="top"/>
    </xf>
    <xf numFmtId="0" fontId="0" fillId="0" borderId="0" xfId="0" applyFont="1" applyAlignment="1">
      <alignment horizontal="right"/>
    </xf>
    <xf numFmtId="0" fontId="1" fillId="0" borderId="25" xfId="0" applyFont="1" applyBorder="1" applyAlignment="1">
      <alignment horizontal="center"/>
    </xf>
    <xf numFmtId="0" fontId="1" fillId="0" borderId="25" xfId="0" applyFont="1" applyBorder="1" applyAlignment="1">
      <alignment horizontal="left"/>
    </xf>
    <xf numFmtId="0" fontId="1" fillId="0" borderId="15" xfId="0" applyFont="1" applyFill="1" applyBorder="1" applyAlignment="1">
      <alignment horizontal="center"/>
    </xf>
    <xf numFmtId="0" fontId="1" fillId="0" borderId="21" xfId="0" applyFont="1" applyFill="1" applyBorder="1" applyAlignment="1">
      <alignment horizontal="justify" vertical="top"/>
    </xf>
    <xf numFmtId="0" fontId="1" fillId="0" borderId="25" xfId="0" applyFont="1" applyBorder="1" applyAlignment="1">
      <alignment horizontal="center" vertical="top"/>
    </xf>
    <xf numFmtId="0" fontId="1" fillId="0" borderId="14" xfId="0" applyFont="1" applyBorder="1" applyAlignment="1">
      <alignment horizontal="justify" vertical="top"/>
    </xf>
    <xf numFmtId="49" fontId="1" fillId="0" borderId="14" xfId="0" applyNumberFormat="1" applyFont="1" applyBorder="1" applyAlignment="1">
      <alignment horizontal="justify" vertical="top"/>
    </xf>
    <xf numFmtId="0" fontId="1" fillId="0" borderId="14" xfId="0" applyFont="1" applyFill="1" applyBorder="1" applyAlignment="1">
      <alignment horizontal="justify" vertical="top"/>
    </xf>
    <xf numFmtId="49" fontId="1" fillId="0" borderId="14" xfId="0" applyNumberFormat="1" applyFont="1" applyBorder="1" applyAlignment="1">
      <alignment horizontal="center" vertical="top"/>
    </xf>
    <xf numFmtId="0" fontId="1" fillId="0" borderId="15" xfId="0" applyFont="1" applyFill="1" applyBorder="1" applyAlignment="1">
      <alignment horizontal="justify" vertical="top"/>
    </xf>
    <xf numFmtId="43" fontId="1" fillId="0" borderId="24" xfId="42" applyFont="1" applyBorder="1" applyAlignment="1">
      <alignment vertical="top"/>
    </xf>
    <xf numFmtId="0" fontId="1" fillId="0" borderId="24" xfId="0" applyFont="1" applyBorder="1" applyAlignment="1">
      <alignment horizontal="justify" vertical="top"/>
    </xf>
    <xf numFmtId="0" fontId="0" fillId="0" borderId="0" xfId="0" applyFont="1" applyAlignment="1">
      <alignment horizontal="left"/>
    </xf>
    <xf numFmtId="0" fontId="0" fillId="0" borderId="0" xfId="0" applyFont="1" applyBorder="1" applyAlignment="1">
      <alignment vertical="center"/>
    </xf>
    <xf numFmtId="0" fontId="1" fillId="0" borderId="17" xfId="0" applyFont="1" applyFill="1" applyBorder="1" applyAlignment="1">
      <alignment horizontal="justify" vertical="top"/>
    </xf>
    <xf numFmtId="43" fontId="1" fillId="0" borderId="19" xfId="42" applyFont="1" applyBorder="1" applyAlignment="1">
      <alignment vertical="top"/>
    </xf>
    <xf numFmtId="0" fontId="0" fillId="0" borderId="0" xfId="0" applyFont="1" applyAlignment="1">
      <alignment/>
    </xf>
    <xf numFmtId="0" fontId="0" fillId="0" borderId="0" xfId="0" applyFont="1" applyBorder="1" applyAlignment="1">
      <alignment horizontal="left" vertical="center"/>
    </xf>
    <xf numFmtId="0" fontId="0" fillId="0" borderId="12" xfId="0" applyFont="1" applyBorder="1" applyAlignment="1">
      <alignment horizontal="left" vertical="top"/>
    </xf>
    <xf numFmtId="0" fontId="6" fillId="0" borderId="0" xfId="0" applyFont="1" applyAlignment="1">
      <alignment/>
    </xf>
    <xf numFmtId="0" fontId="0" fillId="0" borderId="0" xfId="0" applyAlignment="1">
      <alignment/>
    </xf>
    <xf numFmtId="0" fontId="0" fillId="0" borderId="0" xfId="0" applyAlignment="1">
      <alignment horizontal="center"/>
    </xf>
    <xf numFmtId="0" fontId="1" fillId="0" borderId="0" xfId="0" applyFont="1" applyAlignment="1">
      <alignment horizontal="left"/>
    </xf>
    <xf numFmtId="171" fontId="0" fillId="0" borderId="0" xfId="0" applyNumberFormat="1" applyAlignment="1">
      <alignment/>
    </xf>
    <xf numFmtId="14" fontId="1" fillId="0" borderId="19" xfId="0" applyNumberFormat="1" applyFont="1" applyBorder="1" applyAlignment="1">
      <alignment horizontal="justify" vertical="top"/>
    </xf>
    <xf numFmtId="14" fontId="1" fillId="0" borderId="19" xfId="0" applyNumberFormat="1" applyFont="1" applyFill="1" applyBorder="1" applyAlignment="1">
      <alignment horizontal="justify" vertical="top"/>
    </xf>
    <xf numFmtId="49" fontId="1" fillId="0" borderId="19" xfId="0" applyNumberFormat="1" applyFont="1" applyFill="1" applyBorder="1" applyAlignment="1">
      <alignment horizontal="justify" vertical="top"/>
    </xf>
    <xf numFmtId="43" fontId="1" fillId="0" borderId="19" xfId="42" applyFont="1" applyBorder="1" applyAlignment="1">
      <alignment horizontal="justify" vertical="top"/>
    </xf>
    <xf numFmtId="14" fontId="1" fillId="0" borderId="0" xfId="0" applyNumberFormat="1" applyFont="1" applyBorder="1" applyAlignment="1">
      <alignment horizontal="justify" vertical="top"/>
    </xf>
    <xf numFmtId="14" fontId="1" fillId="0" borderId="0" xfId="0" applyNumberFormat="1" applyFont="1" applyFill="1" applyBorder="1" applyAlignment="1">
      <alignment horizontal="justify" vertical="top"/>
    </xf>
    <xf numFmtId="49" fontId="1" fillId="0" borderId="0" xfId="0" applyNumberFormat="1" applyFont="1" applyFill="1" applyBorder="1" applyAlignment="1">
      <alignment horizontal="justify" vertical="top"/>
    </xf>
    <xf numFmtId="0" fontId="1" fillId="0" borderId="26" xfId="0" applyFont="1" applyBorder="1" applyAlignment="1">
      <alignment horizontal="center" vertical="top"/>
    </xf>
    <xf numFmtId="0" fontId="1" fillId="0" borderId="27" xfId="0" applyFont="1" applyBorder="1" applyAlignment="1">
      <alignment horizontal="justify" vertical="top"/>
    </xf>
    <xf numFmtId="0" fontId="1" fillId="0" borderId="27" xfId="0" applyFont="1" applyBorder="1" applyAlignment="1">
      <alignment horizontal="center" vertical="top"/>
    </xf>
    <xf numFmtId="14" fontId="1" fillId="0" borderId="27" xfId="0" applyNumberFormat="1" applyFont="1" applyBorder="1" applyAlignment="1">
      <alignment horizontal="justify" vertical="top"/>
    </xf>
    <xf numFmtId="14" fontId="1" fillId="0" borderId="27" xfId="0" applyNumberFormat="1" applyFont="1" applyFill="1" applyBorder="1" applyAlignment="1">
      <alignment horizontal="justify" vertical="top"/>
    </xf>
    <xf numFmtId="49" fontId="1" fillId="0" borderId="27" xfId="0" applyNumberFormat="1" applyFont="1" applyFill="1" applyBorder="1" applyAlignment="1">
      <alignment horizontal="justify" vertical="top"/>
    </xf>
    <xf numFmtId="49" fontId="1" fillId="0" borderId="27" xfId="0" applyNumberFormat="1" applyFont="1" applyBorder="1" applyAlignment="1">
      <alignment horizontal="center" vertical="top"/>
    </xf>
    <xf numFmtId="14" fontId="1" fillId="0" borderId="27" xfId="0" applyNumberFormat="1" applyFont="1" applyBorder="1" applyAlignment="1">
      <alignment horizontal="center" vertical="top"/>
    </xf>
    <xf numFmtId="43" fontId="1" fillId="0" borderId="27" xfId="42" applyFont="1" applyBorder="1" applyAlignment="1">
      <alignment horizontal="justify" vertical="top"/>
    </xf>
    <xf numFmtId="0" fontId="1" fillId="0" borderId="23" xfId="0" applyFont="1" applyFill="1" applyBorder="1" applyAlignment="1">
      <alignment horizontal="justify"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xf>
    <xf numFmtId="0" fontId="1" fillId="0" borderId="31" xfId="0" applyFont="1" applyBorder="1" applyAlignment="1">
      <alignment horizontal="center" vertical="top"/>
    </xf>
    <xf numFmtId="0" fontId="1" fillId="0" borderId="30" xfId="0" applyFont="1" applyBorder="1" applyAlignment="1">
      <alignment horizontal="center" vertical="top"/>
    </xf>
    <xf numFmtId="0" fontId="1" fillId="0" borderId="24" xfId="0" applyFont="1" applyBorder="1" applyAlignment="1">
      <alignment horizontal="center"/>
    </xf>
    <xf numFmtId="43" fontId="9" fillId="0" borderId="19" xfId="42" applyFont="1" applyBorder="1" applyAlignment="1">
      <alignment vertical="top"/>
    </xf>
    <xf numFmtId="49" fontId="1" fillId="0" borderId="19" xfId="0" applyNumberFormat="1" applyFont="1" applyFill="1" applyBorder="1" applyAlignment="1">
      <alignment horizontal="center" vertical="top"/>
    </xf>
    <xf numFmtId="14" fontId="1" fillId="0" borderId="19" xfId="0" applyNumberFormat="1" applyFont="1" applyFill="1" applyBorder="1" applyAlignment="1">
      <alignment horizontal="center" vertical="top"/>
    </xf>
    <xf numFmtId="43" fontId="1" fillId="0" borderId="19" xfId="42" applyFont="1" applyBorder="1" applyAlignment="1">
      <alignment horizontal="center" vertical="top"/>
    </xf>
    <xf numFmtId="0" fontId="9" fillId="0" borderId="0" xfId="0" applyFont="1" applyBorder="1" applyAlignment="1">
      <alignment horizontal="center" vertical="top"/>
    </xf>
    <xf numFmtId="43" fontId="1" fillId="0" borderId="0" xfId="42" applyFont="1" applyBorder="1" applyAlignment="1">
      <alignment horizontal="center" vertical="top"/>
    </xf>
    <xf numFmtId="0" fontId="1" fillId="0" borderId="32" xfId="0" applyFont="1" applyBorder="1" applyAlignment="1">
      <alignment horizontal="center" vertical="top"/>
    </xf>
    <xf numFmtId="0" fontId="1" fillId="0" borderId="30" xfId="0" applyFont="1" applyBorder="1" applyAlignment="1">
      <alignment horizontal="left" vertical="top"/>
    </xf>
    <xf numFmtId="0" fontId="1" fillId="0" borderId="33" xfId="0" applyFont="1" applyBorder="1" applyAlignment="1">
      <alignment horizontal="center" vertical="top"/>
    </xf>
    <xf numFmtId="0" fontId="1" fillId="0" borderId="27" xfId="0" applyFont="1" applyBorder="1" applyAlignment="1">
      <alignment horizontal="center" vertical="justify"/>
    </xf>
    <xf numFmtId="14" fontId="1" fillId="0" borderId="27"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34" xfId="0" applyNumberFormat="1" applyFont="1" applyBorder="1" applyAlignment="1">
      <alignment horizontal="center" vertical="top"/>
    </xf>
    <xf numFmtId="43" fontId="1" fillId="0" borderId="27" xfId="42" applyFont="1" applyBorder="1" applyAlignment="1">
      <alignment vertical="top"/>
    </xf>
    <xf numFmtId="0" fontId="1" fillId="0" borderId="0" xfId="0" applyFont="1" applyBorder="1" applyAlignment="1">
      <alignment vertical="top"/>
    </xf>
    <xf numFmtId="0" fontId="1" fillId="0" borderId="11" xfId="0" applyFont="1" applyBorder="1" applyAlignment="1">
      <alignment vertical="top"/>
    </xf>
    <xf numFmtId="43" fontId="1" fillId="0" borderId="19" xfId="0" applyNumberFormat="1" applyFont="1" applyBorder="1" applyAlignment="1">
      <alignment horizontal="center" vertical="top"/>
    </xf>
    <xf numFmtId="0" fontId="1" fillId="0" borderId="26" xfId="0" applyFont="1" applyBorder="1" applyAlignment="1">
      <alignment horizontal="justify" vertical="top"/>
    </xf>
    <xf numFmtId="0" fontId="1" fillId="0" borderId="35" xfId="0" applyFont="1" applyBorder="1" applyAlignment="1">
      <alignment vertical="top"/>
    </xf>
    <xf numFmtId="0" fontId="1" fillId="0" borderId="36" xfId="0" applyFont="1" applyBorder="1" applyAlignment="1">
      <alignment vertical="top"/>
    </xf>
    <xf numFmtId="0" fontId="1" fillId="0" borderId="30" xfId="0" applyFont="1" applyBorder="1" applyAlignment="1">
      <alignment vertical="top"/>
    </xf>
    <xf numFmtId="0" fontId="1" fillId="0" borderId="16" xfId="0" applyFont="1" applyBorder="1" applyAlignment="1">
      <alignment vertical="top"/>
    </xf>
    <xf numFmtId="43" fontId="1" fillId="0" borderId="27" xfId="42" applyFont="1" applyBorder="1" applyAlignment="1">
      <alignment horizontal="center" vertical="top"/>
    </xf>
    <xf numFmtId="49" fontId="1" fillId="32" borderId="37" xfId="0" applyNumberFormat="1" applyFont="1" applyFill="1" applyBorder="1" applyAlignment="1">
      <alignment horizontal="center" vertical="top"/>
    </xf>
    <xf numFmtId="0" fontId="1" fillId="32" borderId="38" xfId="0" applyFont="1" applyFill="1" applyBorder="1" applyAlignment="1">
      <alignment horizontal="justify" vertical="top"/>
    </xf>
    <xf numFmtId="0" fontId="1" fillId="32" borderId="38" xfId="0" applyFont="1" applyFill="1" applyBorder="1" applyAlignment="1">
      <alignment horizontal="justify" vertical="justify"/>
    </xf>
    <xf numFmtId="0" fontId="1" fillId="32" borderId="38" xfId="0" applyFont="1" applyFill="1" applyBorder="1" applyAlignment="1">
      <alignment horizontal="center" vertical="top"/>
    </xf>
    <xf numFmtId="49" fontId="1" fillId="32" borderId="38" xfId="0" applyNumberFormat="1" applyFont="1" applyFill="1" applyBorder="1" applyAlignment="1">
      <alignment horizontal="center" vertical="top"/>
    </xf>
    <xf numFmtId="0" fontId="9" fillId="32" borderId="38" xfId="0" applyFont="1" applyFill="1" applyBorder="1" applyAlignment="1">
      <alignment horizontal="center" vertical="top"/>
    </xf>
    <xf numFmtId="43" fontId="9" fillId="32" borderId="37" xfId="42" applyFont="1" applyFill="1" applyBorder="1" applyAlignment="1">
      <alignment vertical="top"/>
    </xf>
    <xf numFmtId="0" fontId="9" fillId="32" borderId="37" xfId="0" applyFont="1" applyFill="1" applyBorder="1" applyAlignment="1">
      <alignment horizontal="justify" vertical="top"/>
    </xf>
    <xf numFmtId="49" fontId="1" fillId="32" borderId="39" xfId="0" applyNumberFormat="1" applyFont="1" applyFill="1" applyBorder="1" applyAlignment="1">
      <alignment horizontal="center" vertical="top"/>
    </xf>
    <xf numFmtId="0" fontId="1" fillId="32" borderId="40" xfId="0" applyFont="1" applyFill="1" applyBorder="1" applyAlignment="1">
      <alignment horizontal="left" vertical="top"/>
    </xf>
    <xf numFmtId="0" fontId="1" fillId="32" borderId="41" xfId="0" applyFont="1" applyFill="1" applyBorder="1" applyAlignment="1">
      <alignment horizontal="center" vertical="top"/>
    </xf>
    <xf numFmtId="0" fontId="1" fillId="32" borderId="37" xfId="0" applyFont="1" applyFill="1" applyBorder="1" applyAlignment="1">
      <alignment horizontal="center" vertical="top"/>
    </xf>
    <xf numFmtId="43" fontId="9" fillId="32" borderId="37" xfId="0" applyNumberFormat="1" applyFont="1" applyFill="1" applyBorder="1" applyAlignment="1">
      <alignment horizontal="center" vertical="top"/>
    </xf>
    <xf numFmtId="0" fontId="1" fillId="32" borderId="37" xfId="0" applyFont="1" applyFill="1" applyBorder="1" applyAlignment="1">
      <alignment horizontal="justify" vertical="top"/>
    </xf>
    <xf numFmtId="0" fontId="1" fillId="32" borderId="40" xfId="0" applyFont="1" applyFill="1" applyBorder="1" applyAlignment="1">
      <alignment vertical="top"/>
    </xf>
    <xf numFmtId="0" fontId="1" fillId="32" borderId="42" xfId="0" applyFont="1" applyFill="1" applyBorder="1" applyAlignment="1">
      <alignment horizontal="center" vertical="top"/>
    </xf>
    <xf numFmtId="0" fontId="1" fillId="32" borderId="15" xfId="0" applyFont="1" applyFill="1" applyBorder="1" applyAlignment="1">
      <alignment horizontal="center" vertical="top"/>
    </xf>
    <xf numFmtId="0" fontId="9" fillId="32" borderId="0" xfId="0" applyFont="1" applyFill="1" applyBorder="1" applyAlignment="1">
      <alignment horizontal="center" vertical="top"/>
    </xf>
    <xf numFmtId="43" fontId="9" fillId="32" borderId="15" xfId="0" applyNumberFormat="1" applyFont="1" applyFill="1" applyBorder="1" applyAlignment="1">
      <alignment horizontal="center" vertical="top"/>
    </xf>
    <xf numFmtId="0" fontId="1" fillId="32" borderId="15" xfId="0" applyFont="1" applyFill="1" applyBorder="1" applyAlignment="1">
      <alignment horizontal="justify" vertical="top"/>
    </xf>
    <xf numFmtId="49" fontId="1" fillId="32" borderId="15" xfId="0" applyNumberFormat="1" applyFont="1" applyFill="1" applyBorder="1" applyAlignment="1">
      <alignment horizontal="center" vertical="top"/>
    </xf>
    <xf numFmtId="0" fontId="1" fillId="32" borderId="43" xfId="0" applyFont="1" applyFill="1" applyBorder="1" applyAlignment="1">
      <alignment vertical="top"/>
    </xf>
    <xf numFmtId="0" fontId="9" fillId="32" borderId="37" xfId="0" applyFont="1" applyFill="1" applyBorder="1" applyAlignment="1">
      <alignment horizontal="center" vertical="top"/>
    </xf>
    <xf numFmtId="0" fontId="9" fillId="0" borderId="0" xfId="0" applyFont="1" applyFill="1" applyBorder="1" applyAlignment="1">
      <alignment horizontal="center" vertical="top"/>
    </xf>
    <xf numFmtId="43" fontId="9" fillId="0" borderId="0" xfId="0" applyNumberFormat="1" applyFont="1" applyFill="1" applyBorder="1" applyAlignment="1">
      <alignment horizontal="center" vertical="top"/>
    </xf>
    <xf numFmtId="0" fontId="1" fillId="0" borderId="0" xfId="0" applyFont="1" applyFill="1" applyBorder="1" applyAlignment="1">
      <alignment vertical="top"/>
    </xf>
    <xf numFmtId="0" fontId="9" fillId="32" borderId="16" xfId="0" applyFont="1" applyFill="1" applyBorder="1" applyAlignment="1">
      <alignment/>
    </xf>
    <xf numFmtId="0" fontId="1" fillId="32" borderId="13" xfId="0" applyFont="1" applyFill="1" applyBorder="1" applyAlignment="1">
      <alignment/>
    </xf>
    <xf numFmtId="0" fontId="9" fillId="32" borderId="13" xfId="0" applyFont="1" applyFill="1" applyBorder="1" applyAlignment="1">
      <alignment horizontal="right"/>
    </xf>
    <xf numFmtId="171" fontId="9" fillId="32" borderId="13" xfId="0" applyNumberFormat="1" applyFont="1" applyFill="1" applyBorder="1" applyAlignment="1">
      <alignment horizontal="right"/>
    </xf>
    <xf numFmtId="0" fontId="1" fillId="32" borderId="13" xfId="0" applyFont="1" applyFill="1" applyBorder="1" applyAlignment="1">
      <alignment horizontal="justify" vertical="justify"/>
    </xf>
    <xf numFmtId="0" fontId="1" fillId="32" borderId="20" xfId="0" applyFont="1" applyFill="1" applyBorder="1" applyAlignment="1">
      <alignment/>
    </xf>
    <xf numFmtId="0" fontId="0" fillId="0" borderId="19" xfId="0" applyFont="1" applyBorder="1" applyAlignment="1">
      <alignment horizontal="center"/>
    </xf>
    <xf numFmtId="43" fontId="0" fillId="0" borderId="0" xfId="42" applyFont="1" applyAlignment="1">
      <alignment horizontal="center"/>
    </xf>
    <xf numFmtId="0" fontId="12" fillId="0" borderId="0" xfId="0" applyFont="1" applyAlignment="1">
      <alignment horizontal="center"/>
    </xf>
    <xf numFmtId="0" fontId="2" fillId="0" borderId="19" xfId="0" applyFont="1" applyBorder="1" applyAlignment="1">
      <alignment horizontal="center"/>
    </xf>
    <xf numFmtId="171" fontId="0" fillId="0" borderId="0" xfId="0" applyNumberFormat="1" applyFont="1" applyAlignment="1">
      <alignment horizontal="center"/>
    </xf>
    <xf numFmtId="0" fontId="2" fillId="32" borderId="19" xfId="0" applyFont="1" applyFill="1" applyBorder="1" applyAlignment="1">
      <alignment horizontal="center"/>
    </xf>
    <xf numFmtId="0" fontId="0" fillId="32" borderId="19" xfId="0" applyFont="1" applyFill="1" applyBorder="1" applyAlignment="1">
      <alignment horizontal="center"/>
    </xf>
    <xf numFmtId="43" fontId="0" fillId="32" borderId="19" xfId="0" applyNumberFormat="1" applyFont="1" applyFill="1" applyBorder="1" applyAlignment="1">
      <alignment horizontal="center"/>
    </xf>
    <xf numFmtId="0" fontId="0" fillId="32" borderId="19" xfId="0" applyFont="1" applyFill="1" applyBorder="1" applyAlignment="1">
      <alignment horizontal="left"/>
    </xf>
    <xf numFmtId="0" fontId="8" fillId="0" borderId="0" xfId="0" applyFont="1" applyAlignment="1">
      <alignment horizontal="left"/>
    </xf>
    <xf numFmtId="14" fontId="1" fillId="0" borderId="0" xfId="0" applyNumberFormat="1" applyFont="1" applyBorder="1" applyAlignment="1">
      <alignment horizontal="center" vertical="top"/>
    </xf>
    <xf numFmtId="43" fontId="1" fillId="0" borderId="0" xfId="42" applyFont="1" applyBorder="1" applyAlignment="1">
      <alignment horizontal="justify" vertical="top"/>
    </xf>
    <xf numFmtId="0" fontId="0" fillId="0" borderId="0" xfId="0" applyBorder="1" applyAlignment="1">
      <alignment/>
    </xf>
    <xf numFmtId="0" fontId="1" fillId="0" borderId="44" xfId="0" applyFont="1" applyBorder="1" applyAlignment="1">
      <alignment horizontal="center" vertical="top"/>
    </xf>
    <xf numFmtId="0" fontId="1" fillId="0" borderId="17" xfId="0" applyFont="1" applyBorder="1" applyAlignment="1">
      <alignment horizontal="justify" vertical="top"/>
    </xf>
    <xf numFmtId="0" fontId="1" fillId="0" borderId="17" xfId="0" applyFont="1" applyBorder="1" applyAlignment="1">
      <alignment horizontal="center" vertical="justify"/>
    </xf>
    <xf numFmtId="14" fontId="1" fillId="0" borderId="17" xfId="0" applyNumberFormat="1" applyFont="1" applyBorder="1" applyAlignment="1">
      <alignment horizontal="center" vertical="top"/>
    </xf>
    <xf numFmtId="14" fontId="1" fillId="0" borderId="17"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17" xfId="0" applyNumberFormat="1" applyFont="1" applyBorder="1" applyAlignment="1">
      <alignment horizontal="center" vertical="top"/>
    </xf>
    <xf numFmtId="49" fontId="1" fillId="0" borderId="16" xfId="0" applyNumberFormat="1" applyFont="1" applyBorder="1" applyAlignment="1">
      <alignment horizontal="center" vertical="top"/>
    </xf>
    <xf numFmtId="43" fontId="1" fillId="0" borderId="10" xfId="42" applyFont="1" applyBorder="1" applyAlignment="1">
      <alignment horizontal="justify" vertical="top"/>
    </xf>
    <xf numFmtId="43" fontId="1" fillId="0" borderId="17" xfId="42" applyFont="1" applyBorder="1" applyAlignment="1">
      <alignment vertical="top"/>
    </xf>
    <xf numFmtId="0" fontId="1" fillId="0" borderId="16" xfId="0" applyFont="1" applyFill="1" applyBorder="1" applyAlignment="1">
      <alignment horizontal="justify" vertical="top"/>
    </xf>
    <xf numFmtId="0" fontId="1" fillId="0" borderId="45" xfId="0" applyFont="1" applyBorder="1" applyAlignment="1">
      <alignment horizontal="justify" vertical="top"/>
    </xf>
    <xf numFmtId="0" fontId="1" fillId="0" borderId="19" xfId="0" applyFont="1" applyBorder="1" applyAlignment="1">
      <alignment/>
    </xf>
    <xf numFmtId="0" fontId="1" fillId="32" borderId="19" xfId="0" applyFont="1" applyFill="1" applyBorder="1" applyAlignment="1">
      <alignment/>
    </xf>
    <xf numFmtId="0" fontId="9" fillId="32" borderId="19" xfId="0" applyFont="1" applyFill="1" applyBorder="1" applyAlignment="1">
      <alignment/>
    </xf>
    <xf numFmtId="171" fontId="9" fillId="32" borderId="19" xfId="0" applyNumberFormat="1" applyFont="1" applyFill="1" applyBorder="1" applyAlignment="1">
      <alignment/>
    </xf>
    <xf numFmtId="0" fontId="1" fillId="32" borderId="19" xfId="0" applyFont="1" applyFill="1" applyBorder="1" applyAlignment="1">
      <alignment horizontal="justify" vertical="justify"/>
    </xf>
    <xf numFmtId="49" fontId="1" fillId="32" borderId="19" xfId="0" applyNumberFormat="1" applyFont="1" applyFill="1" applyBorder="1" applyAlignment="1">
      <alignment horizontal="center" vertical="top"/>
    </xf>
    <xf numFmtId="0" fontId="1" fillId="32" borderId="19" xfId="0" applyFont="1" applyFill="1" applyBorder="1" applyAlignment="1">
      <alignment vertical="top"/>
    </xf>
    <xf numFmtId="0" fontId="0" fillId="0" borderId="19" xfId="0" applyBorder="1" applyAlignment="1">
      <alignment/>
    </xf>
    <xf numFmtId="0" fontId="0" fillId="0" borderId="0" xfId="0" applyFont="1" applyBorder="1" applyAlignment="1">
      <alignment horizontal="left" vertical="top"/>
    </xf>
    <xf numFmtId="0" fontId="8" fillId="0" borderId="0" xfId="0" applyFont="1" applyBorder="1" applyAlignment="1">
      <alignment horizontal="left"/>
    </xf>
    <xf numFmtId="0" fontId="8" fillId="0" borderId="0" xfId="0" applyFont="1" applyAlignment="1">
      <alignment/>
    </xf>
    <xf numFmtId="43" fontId="0" fillId="0" borderId="0" xfId="42" applyFont="1" applyAlignment="1">
      <alignment/>
    </xf>
    <xf numFmtId="43" fontId="0" fillId="0" borderId="0" xfId="0" applyNumberFormat="1" applyFont="1" applyAlignment="1">
      <alignment/>
    </xf>
    <xf numFmtId="0" fontId="0" fillId="0" borderId="0" xfId="0" applyFont="1" applyBorder="1" applyAlignment="1">
      <alignment horizontal="left"/>
    </xf>
    <xf numFmtId="0" fontId="0" fillId="0" borderId="0" xfId="0" applyFont="1" applyAlignment="1">
      <alignment horizontal="left" vertical="justify"/>
    </xf>
    <xf numFmtId="0" fontId="0" fillId="0" borderId="0" xfId="0" applyBorder="1" applyAlignment="1">
      <alignment horizontal="left"/>
    </xf>
    <xf numFmtId="43" fontId="0" fillId="0" borderId="0" xfId="42" applyFont="1" applyBorder="1" applyAlignment="1">
      <alignment horizontal="left"/>
    </xf>
    <xf numFmtId="43" fontId="0" fillId="0" borderId="0" xfId="42" applyFont="1" applyBorder="1" applyAlignment="1">
      <alignment horizontal="justify" vertical="center"/>
    </xf>
    <xf numFmtId="43" fontId="0" fillId="0" borderId="0" xfId="42" applyFont="1" applyAlignment="1">
      <alignment horizontal="justify" vertical="center"/>
    </xf>
    <xf numFmtId="43" fontId="0" fillId="0" borderId="0" xfId="0" applyNumberFormat="1" applyFont="1" applyBorder="1" applyAlignment="1">
      <alignment/>
    </xf>
    <xf numFmtId="43" fontId="0" fillId="0" borderId="18" xfId="0" applyNumberFormat="1" applyFont="1" applyBorder="1" applyAlignment="1">
      <alignment/>
    </xf>
    <xf numFmtId="43" fontId="0" fillId="0" borderId="18" xfId="42" applyFont="1" applyBorder="1" applyAlignment="1">
      <alignment/>
    </xf>
    <xf numFmtId="0" fontId="0" fillId="0" borderId="12" xfId="0" applyFont="1" applyBorder="1" applyAlignment="1">
      <alignment horizontal="left" vertical="justify"/>
    </xf>
    <xf numFmtId="0" fontId="6" fillId="0" borderId="0" xfId="0" applyFont="1" applyAlignment="1">
      <alignment/>
    </xf>
    <xf numFmtId="0" fontId="0" fillId="0" borderId="22" xfId="0" applyBorder="1" applyAlignment="1">
      <alignment/>
    </xf>
    <xf numFmtId="0" fontId="8" fillId="0" borderId="12" xfId="0" applyFont="1" applyBorder="1" applyAlignment="1">
      <alignment horizontal="left" vertical="top"/>
    </xf>
    <xf numFmtId="0" fontId="2" fillId="0" borderId="25" xfId="0" applyFont="1" applyBorder="1" applyAlignment="1">
      <alignment horizontal="left"/>
    </xf>
    <xf numFmtId="0" fontId="2" fillId="0" borderId="14" xfId="0" applyFont="1" applyBorder="1" applyAlignment="1">
      <alignment horizontal="center"/>
    </xf>
    <xf numFmtId="0" fontId="2" fillId="0" borderId="25" xfId="0" applyFont="1" applyBorder="1" applyAlignment="1">
      <alignment horizontal="center"/>
    </xf>
    <xf numFmtId="0" fontId="2" fillId="0" borderId="15" xfId="0" applyFont="1" applyBorder="1" applyAlignment="1">
      <alignment horizontal="center"/>
    </xf>
    <xf numFmtId="0" fontId="0" fillId="0" borderId="0" xfId="0" applyAlignment="1">
      <alignment horizontal="right"/>
    </xf>
    <xf numFmtId="43" fontId="0" fillId="0" borderId="17" xfId="42" applyFont="1" applyBorder="1" applyAlignment="1">
      <alignment/>
    </xf>
    <xf numFmtId="43" fontId="0" fillId="0" borderId="10" xfId="42" applyFont="1" applyBorder="1" applyAlignment="1">
      <alignment horizontal="center" vertical="justify"/>
    </xf>
    <xf numFmtId="0" fontId="0" fillId="0" borderId="0" xfId="0" applyFont="1" applyBorder="1" applyAlignment="1">
      <alignment horizontal="left" vertical="justify"/>
    </xf>
    <xf numFmtId="0" fontId="0" fillId="0" borderId="14" xfId="0" applyBorder="1" applyAlignment="1">
      <alignment/>
    </xf>
    <xf numFmtId="0" fontId="0" fillId="0" borderId="24" xfId="0" applyBorder="1" applyAlignment="1">
      <alignment/>
    </xf>
    <xf numFmtId="0" fontId="0" fillId="0" borderId="12" xfId="0" applyBorder="1" applyAlignment="1">
      <alignment/>
    </xf>
    <xf numFmtId="0" fontId="0" fillId="0" borderId="22" xfId="0" applyFont="1" applyBorder="1" applyAlignment="1">
      <alignment horizontal="left" vertical="top"/>
    </xf>
    <xf numFmtId="0" fontId="0" fillId="0" borderId="22" xfId="0" applyFont="1" applyBorder="1" applyAlignment="1">
      <alignment/>
    </xf>
    <xf numFmtId="43" fontId="0" fillId="0" borderId="15" xfId="42" applyFont="1" applyBorder="1" applyAlignment="1">
      <alignment/>
    </xf>
    <xf numFmtId="43" fontId="0" fillId="0" borderId="10" xfId="42" applyFont="1" applyBorder="1" applyAlignment="1">
      <alignment/>
    </xf>
    <xf numFmtId="43" fontId="0" fillId="0" borderId="10" xfId="42" applyFont="1" applyBorder="1" applyAlignment="1">
      <alignment horizontal="center"/>
    </xf>
    <xf numFmtId="0" fontId="0" fillId="0" borderId="12" xfId="0" applyNumberFormat="1" applyFont="1" applyBorder="1" applyAlignment="1">
      <alignment vertical="justify"/>
    </xf>
    <xf numFmtId="0" fontId="0" fillId="0" borderId="22" xfId="0" applyNumberFormat="1" applyFont="1" applyBorder="1" applyAlignment="1">
      <alignment vertical="justify"/>
    </xf>
    <xf numFmtId="43" fontId="0" fillId="0" borderId="19" xfId="42" applyFont="1" applyBorder="1" applyAlignment="1">
      <alignment/>
    </xf>
    <xf numFmtId="43" fontId="0" fillId="0" borderId="10" xfId="0" applyNumberFormat="1" applyFont="1" applyBorder="1" applyAlignment="1">
      <alignment horizontal="right"/>
    </xf>
    <xf numFmtId="43" fontId="0" fillId="0" borderId="17" xfId="42" applyFont="1" applyBorder="1" applyAlignment="1">
      <alignment horizontal="right"/>
    </xf>
    <xf numFmtId="43" fontId="0" fillId="0" borderId="0" xfId="42" applyFont="1" applyBorder="1" applyAlignment="1">
      <alignment horizontal="center"/>
    </xf>
    <xf numFmtId="43" fontId="0" fillId="0" borderId="0" xfId="0" applyNumberFormat="1" applyFont="1" applyBorder="1" applyAlignment="1">
      <alignment horizontal="left" vertical="justify"/>
    </xf>
    <xf numFmtId="0" fontId="0" fillId="0" borderId="10" xfId="0" applyBorder="1" applyAlignment="1">
      <alignment/>
    </xf>
    <xf numFmtId="0" fontId="0" fillId="0" borderId="25" xfId="0" applyBorder="1" applyAlignment="1">
      <alignment/>
    </xf>
    <xf numFmtId="0" fontId="11" fillId="0" borderId="0" xfId="0" applyFont="1" applyBorder="1" applyAlignment="1">
      <alignment vertical="justify"/>
    </xf>
    <xf numFmtId="43" fontId="0" fillId="0" borderId="0" xfId="42" applyFont="1" applyAlignment="1">
      <alignment/>
    </xf>
    <xf numFmtId="0" fontId="49" fillId="0" borderId="0" xfId="0" applyFont="1" applyAlignment="1">
      <alignment/>
    </xf>
    <xf numFmtId="0" fontId="0" fillId="0" borderId="0" xfId="0" applyFont="1" applyFill="1" applyAlignment="1">
      <alignment/>
    </xf>
    <xf numFmtId="0" fontId="0" fillId="0" borderId="0" xfId="0" applyFill="1" applyAlignment="1">
      <alignment/>
    </xf>
    <xf numFmtId="0" fontId="2" fillId="33" borderId="18" xfId="0" applyFont="1" applyFill="1" applyBorder="1" applyAlignment="1">
      <alignment/>
    </xf>
    <xf numFmtId="43" fontId="0" fillId="0" borderId="19" xfId="0" applyNumberFormat="1" applyFont="1" applyBorder="1" applyAlignment="1">
      <alignment horizontal="right"/>
    </xf>
    <xf numFmtId="0" fontId="3" fillId="34" borderId="18" xfId="0" applyFont="1" applyFill="1" applyBorder="1" applyAlignment="1">
      <alignment/>
    </xf>
    <xf numFmtId="0" fontId="11" fillId="34" borderId="21" xfId="0" applyFont="1" applyFill="1" applyBorder="1" applyAlignment="1">
      <alignment/>
    </xf>
    <xf numFmtId="43" fontId="0" fillId="14" borderId="18" xfId="42" applyFont="1" applyFill="1" applyBorder="1" applyAlignment="1">
      <alignment/>
    </xf>
    <xf numFmtId="0" fontId="3" fillId="0" borderId="0" xfId="0" applyFont="1" applyAlignment="1">
      <alignment horizontal="center"/>
    </xf>
    <xf numFmtId="0" fontId="0" fillId="0" borderId="0" xfId="0" applyFont="1" applyAlignment="1">
      <alignment horizontal="justify" vertical="justify"/>
    </xf>
    <xf numFmtId="0" fontId="2" fillId="0" borderId="0" xfId="0" applyFont="1" applyAlignment="1">
      <alignment horizontal="left"/>
    </xf>
    <xf numFmtId="0" fontId="2" fillId="0" borderId="13" xfId="0" applyFont="1" applyBorder="1" applyAlignment="1">
      <alignment horizontal="left"/>
    </xf>
    <xf numFmtId="0" fontId="0"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left"/>
    </xf>
    <xf numFmtId="0" fontId="1" fillId="0" borderId="11" xfId="0" applyFont="1" applyBorder="1" applyAlignment="1">
      <alignment horizontal="center"/>
    </xf>
    <xf numFmtId="0" fontId="1" fillId="0" borderId="21" xfId="0" applyFont="1" applyBorder="1" applyAlignment="1">
      <alignment horizontal="center"/>
    </xf>
    <xf numFmtId="0" fontId="1" fillId="0" borderId="0" xfId="0" applyFont="1" applyAlignment="1">
      <alignment horizontal="center"/>
    </xf>
    <xf numFmtId="0" fontId="2" fillId="0" borderId="0" xfId="0" applyFont="1" applyAlignment="1">
      <alignment horizontal="right"/>
    </xf>
    <xf numFmtId="0" fontId="2" fillId="0" borderId="13" xfId="0" applyFont="1" applyBorder="1" applyAlignment="1">
      <alignment horizontal="right"/>
    </xf>
    <xf numFmtId="0" fontId="0" fillId="0" borderId="0" xfId="0" applyFont="1" applyBorder="1" applyAlignment="1">
      <alignment horizontal="center"/>
    </xf>
    <xf numFmtId="0" fontId="0" fillId="0" borderId="12" xfId="0" applyFont="1" applyBorder="1" applyAlignment="1">
      <alignment horizontal="left" vertical="justify"/>
    </xf>
    <xf numFmtId="0" fontId="0" fillId="0" borderId="22" xfId="0" applyFont="1" applyBorder="1" applyAlignment="1">
      <alignment horizontal="left" vertical="justify"/>
    </xf>
    <xf numFmtId="0" fontId="2" fillId="0" borderId="0" xfId="0" applyFont="1" applyAlignment="1">
      <alignment horizontal="center" vertical="justify"/>
    </xf>
    <xf numFmtId="0" fontId="13" fillId="0" borderId="0" xfId="0" applyFont="1" applyAlignment="1">
      <alignment horizontal="center"/>
    </xf>
    <xf numFmtId="0" fontId="0" fillId="0" borderId="0" xfId="0" applyFont="1" applyAlignment="1">
      <alignment horizontal="left" vertical="justify"/>
    </xf>
    <xf numFmtId="43" fontId="0" fillId="0" borderId="13" xfId="42" applyFont="1" applyBorder="1" applyAlignment="1">
      <alignment horizontal="center"/>
    </xf>
    <xf numFmtId="0" fontId="0" fillId="14" borderId="18" xfId="0" applyFont="1" applyFill="1" applyBorder="1" applyAlignment="1">
      <alignment horizontal="center"/>
    </xf>
    <xf numFmtId="0" fontId="0" fillId="14" borderId="18" xfId="0"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0" fontId="9" fillId="0" borderId="0" xfId="0" applyFont="1" applyAlignment="1">
      <alignment horizontal="right"/>
    </xf>
    <xf numFmtId="0" fontId="8" fillId="0" borderId="0" xfId="0" applyFont="1" applyAlignment="1">
      <alignment horizontal="center"/>
    </xf>
    <xf numFmtId="0" fontId="0" fillId="0" borderId="25" xfId="0" applyFont="1" applyBorder="1" applyAlignment="1">
      <alignment horizontal="justify" vertical="justify"/>
    </xf>
    <xf numFmtId="0" fontId="0" fillId="0" borderId="14" xfId="0" applyFont="1" applyBorder="1" applyAlignment="1">
      <alignment horizontal="justify" vertical="justify"/>
    </xf>
    <xf numFmtId="0" fontId="0" fillId="0" borderId="13" xfId="0" applyFont="1" applyBorder="1" applyAlignment="1">
      <alignment horizontal="center"/>
    </xf>
    <xf numFmtId="0" fontId="10" fillId="0" borderId="0" xfId="0" applyFont="1" applyAlignment="1">
      <alignment horizontal="center"/>
    </xf>
    <xf numFmtId="0" fontId="11" fillId="0" borderId="18" xfId="0" applyFont="1" applyBorder="1" applyAlignment="1">
      <alignment horizontal="justify" vertical="justify"/>
    </xf>
    <xf numFmtId="43" fontId="0" fillId="0" borderId="0" xfId="0" applyNumberFormat="1" applyAlignment="1">
      <alignment/>
    </xf>
    <xf numFmtId="0" fontId="0" fillId="0" borderId="12"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1743075</xdr:colOff>
      <xdr:row>0</xdr:row>
      <xdr:rowOff>28575</xdr:rowOff>
    </xdr:from>
    <xdr:to>
      <xdr:col>3</xdr:col>
      <xdr:colOff>295275</xdr:colOff>
      <xdr:row>3</xdr:row>
      <xdr:rowOff>104775</xdr:rowOff>
    </xdr:to>
    <xdr:pic>
      <xdr:nvPicPr>
        <xdr:cNvPr id="1" name="Picture 8"/>
        <xdr:cNvPicPr preferRelativeResize="1">
          <a:picLocks noChangeAspect="1"/>
        </xdr:cNvPicPr>
      </xdr:nvPicPr>
      <xdr:blipFill>
        <a:blip r:embed="rId1"/>
        <a:stretch>
          <a:fillRect/>
        </a:stretch>
      </xdr:blipFill>
      <xdr:spPr>
        <a:xfrm>
          <a:off x="2228850" y="28575"/>
          <a:ext cx="10858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3</xdr:col>
      <xdr:colOff>752475</xdr:colOff>
      <xdr:row>0</xdr:row>
      <xdr:rowOff>38100</xdr:rowOff>
    </xdr:to>
    <xdr:pic>
      <xdr:nvPicPr>
        <xdr:cNvPr id="1" name="Picture 8"/>
        <xdr:cNvPicPr preferRelativeResize="1">
          <a:picLocks noChangeAspect="1"/>
        </xdr:cNvPicPr>
      </xdr:nvPicPr>
      <xdr:blipFill>
        <a:blip r:embed="rId1"/>
        <a:stretch>
          <a:fillRect/>
        </a:stretch>
      </xdr:blipFill>
      <xdr:spPr>
        <a:xfrm>
          <a:off x="3400425" y="0"/>
          <a:ext cx="7524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38100</xdr:rowOff>
    </xdr:from>
    <xdr:to>
      <xdr:col>5</xdr:col>
      <xdr:colOff>28575</xdr:colOff>
      <xdr:row>0</xdr:row>
      <xdr:rowOff>38100</xdr:rowOff>
    </xdr:to>
    <xdr:pic>
      <xdr:nvPicPr>
        <xdr:cNvPr id="1" name="Picture 8"/>
        <xdr:cNvPicPr preferRelativeResize="1">
          <a:picLocks noChangeAspect="1"/>
        </xdr:cNvPicPr>
      </xdr:nvPicPr>
      <xdr:blipFill>
        <a:blip r:embed="rId1"/>
        <a:stretch>
          <a:fillRect/>
        </a:stretch>
      </xdr:blipFill>
      <xdr:spPr>
        <a:xfrm>
          <a:off x="2571750" y="38100"/>
          <a:ext cx="609600" cy="0"/>
        </a:xfrm>
        <a:prstGeom prst="rect">
          <a:avLst/>
        </a:prstGeom>
        <a:noFill/>
        <a:ln w="9525" cmpd="sng">
          <a:noFill/>
        </a:ln>
      </xdr:spPr>
    </xdr:pic>
    <xdr:clientData/>
  </xdr:twoCellAnchor>
  <xdr:twoCellAnchor editAs="oneCell">
    <xdr:from>
      <xdr:col>3</xdr:col>
      <xdr:colOff>352425</xdr:colOff>
      <xdr:row>0</xdr:row>
      <xdr:rowOff>57150</xdr:rowOff>
    </xdr:from>
    <xdr:to>
      <xdr:col>4</xdr:col>
      <xdr:colOff>381000</xdr:colOff>
      <xdr:row>2</xdr:row>
      <xdr:rowOff>76200</xdr:rowOff>
    </xdr:to>
    <xdr:pic>
      <xdr:nvPicPr>
        <xdr:cNvPr id="2" name="Picture 8"/>
        <xdr:cNvPicPr preferRelativeResize="1">
          <a:picLocks noChangeAspect="1"/>
        </xdr:cNvPicPr>
      </xdr:nvPicPr>
      <xdr:blipFill>
        <a:blip r:embed="rId1"/>
        <a:stretch>
          <a:fillRect/>
        </a:stretch>
      </xdr:blipFill>
      <xdr:spPr>
        <a:xfrm>
          <a:off x="2295525" y="57150"/>
          <a:ext cx="6572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714375</xdr:colOff>
      <xdr:row>0</xdr:row>
      <xdr:rowOff>38100</xdr:rowOff>
    </xdr:from>
    <xdr:to>
      <xdr:col>3</xdr:col>
      <xdr:colOff>1714500</xdr:colOff>
      <xdr:row>2</xdr:row>
      <xdr:rowOff>152400</xdr:rowOff>
    </xdr:to>
    <xdr:pic>
      <xdr:nvPicPr>
        <xdr:cNvPr id="1" name="Picture 8"/>
        <xdr:cNvPicPr preferRelativeResize="1">
          <a:picLocks noChangeAspect="1"/>
        </xdr:cNvPicPr>
      </xdr:nvPicPr>
      <xdr:blipFill>
        <a:blip r:embed="rId1"/>
        <a:stretch>
          <a:fillRect/>
        </a:stretch>
      </xdr:blipFill>
      <xdr:spPr>
        <a:xfrm>
          <a:off x="2543175" y="38100"/>
          <a:ext cx="10001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0</xdr:row>
      <xdr:rowOff>47625</xdr:rowOff>
    </xdr:from>
    <xdr:to>
      <xdr:col>3</xdr:col>
      <xdr:colOff>1590675</xdr:colOff>
      <xdr:row>3</xdr:row>
      <xdr:rowOff>9525</xdr:rowOff>
    </xdr:to>
    <xdr:pic>
      <xdr:nvPicPr>
        <xdr:cNvPr id="1" name="Picture 8"/>
        <xdr:cNvPicPr preferRelativeResize="1">
          <a:picLocks noChangeAspect="1"/>
        </xdr:cNvPicPr>
      </xdr:nvPicPr>
      <xdr:blipFill>
        <a:blip r:embed="rId1"/>
        <a:stretch>
          <a:fillRect/>
        </a:stretch>
      </xdr:blipFill>
      <xdr:spPr>
        <a:xfrm>
          <a:off x="2362200" y="47625"/>
          <a:ext cx="94297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1</xdr:col>
      <xdr:colOff>180975</xdr:colOff>
      <xdr:row>2</xdr:row>
      <xdr:rowOff>47625</xdr:rowOff>
    </xdr:to>
    <xdr:pic>
      <xdr:nvPicPr>
        <xdr:cNvPr id="1" name="Picture 6"/>
        <xdr:cNvPicPr preferRelativeResize="1">
          <a:picLocks noChangeAspect="1"/>
        </xdr:cNvPicPr>
      </xdr:nvPicPr>
      <xdr:blipFill>
        <a:blip r:embed="rId1"/>
        <a:stretch>
          <a:fillRect/>
        </a:stretch>
      </xdr:blipFill>
      <xdr:spPr>
        <a:xfrm>
          <a:off x="76200" y="95250"/>
          <a:ext cx="542925" cy="390525"/>
        </a:xfrm>
        <a:prstGeom prst="rect">
          <a:avLst/>
        </a:prstGeom>
        <a:noFill/>
        <a:ln w="9525" cmpd="sng">
          <a:noFill/>
        </a:ln>
      </xdr:spPr>
    </xdr:pic>
    <xdr:clientData/>
  </xdr:twoCellAnchor>
  <xdr:twoCellAnchor editAs="oneCell">
    <xdr:from>
      <xdr:col>0</xdr:col>
      <xdr:colOff>28575</xdr:colOff>
      <xdr:row>0</xdr:row>
      <xdr:rowOff>9525</xdr:rowOff>
    </xdr:from>
    <xdr:to>
      <xdr:col>1</xdr:col>
      <xdr:colOff>180975</xdr:colOff>
      <xdr:row>1</xdr:row>
      <xdr:rowOff>142875</xdr:rowOff>
    </xdr:to>
    <xdr:pic>
      <xdr:nvPicPr>
        <xdr:cNvPr id="2" name="Picture 8"/>
        <xdr:cNvPicPr preferRelativeResize="1">
          <a:picLocks noChangeAspect="1"/>
        </xdr:cNvPicPr>
      </xdr:nvPicPr>
      <xdr:blipFill>
        <a:blip r:embed="rId2"/>
        <a:stretch>
          <a:fillRect/>
        </a:stretch>
      </xdr:blipFill>
      <xdr:spPr>
        <a:xfrm>
          <a:off x="28575" y="9525"/>
          <a:ext cx="590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9"/>
  <sheetViews>
    <sheetView zoomScalePageLayoutView="0" workbookViewId="0" topLeftCell="A10">
      <selection activeCell="A13" sqref="A13"/>
    </sheetView>
  </sheetViews>
  <sheetFormatPr defaultColWidth="9.140625" defaultRowHeight="12.75"/>
  <cols>
    <col min="1" max="1" width="7.28125" style="0" customWidth="1"/>
    <col min="2" max="2" width="28.7109375" style="0" customWidth="1"/>
    <col min="3" max="3" width="9.28125" style="0" customWidth="1"/>
    <col min="4" max="4" width="10.8515625" style="0" customWidth="1"/>
    <col min="5" max="5" width="21.7109375" style="0" customWidth="1"/>
    <col min="6" max="6" width="8.28125" style="0" customWidth="1"/>
  </cols>
  <sheetData>
    <row r="1" spans="1:6" ht="15.75">
      <c r="A1" s="102" t="s">
        <v>65</v>
      </c>
      <c r="B1" s="2"/>
      <c r="C1" s="2"/>
      <c r="D1" s="2"/>
      <c r="E1" s="273" t="s">
        <v>67</v>
      </c>
      <c r="F1" s="273"/>
    </row>
    <row r="2" spans="1:6" ht="15">
      <c r="A2" s="3" t="s">
        <v>0</v>
      </c>
      <c r="B2" s="2"/>
      <c r="C2" s="2"/>
      <c r="D2" s="2"/>
      <c r="E2" s="273" t="s">
        <v>74</v>
      </c>
      <c r="F2" s="273"/>
    </row>
    <row r="3" spans="1:6" ht="12.75">
      <c r="A3" s="5" t="s">
        <v>66</v>
      </c>
      <c r="B3" s="2"/>
      <c r="C3" s="2"/>
      <c r="D3" s="2"/>
      <c r="E3" s="273" t="s">
        <v>68</v>
      </c>
      <c r="F3" s="273"/>
    </row>
    <row r="4" spans="1:6" ht="12.75">
      <c r="A4" s="18"/>
      <c r="B4" s="18"/>
      <c r="C4" s="18"/>
      <c r="D4" s="18"/>
      <c r="E4" s="274" t="s">
        <v>69</v>
      </c>
      <c r="F4" s="274"/>
    </row>
    <row r="5" spans="1:6" ht="12.75">
      <c r="A5" s="2"/>
      <c r="B5" s="2"/>
      <c r="C5" s="2"/>
      <c r="D5" s="2"/>
      <c r="E5" s="21"/>
      <c r="F5" s="21"/>
    </row>
    <row r="6" spans="1:6" ht="15">
      <c r="A6" s="271" t="s">
        <v>3</v>
      </c>
      <c r="B6" s="271"/>
      <c r="C6" s="271"/>
      <c r="D6" s="271"/>
      <c r="E6" s="271"/>
      <c r="F6" s="271"/>
    </row>
    <row r="8" spans="1:6" ht="139.5" customHeight="1">
      <c r="A8" s="272" t="s">
        <v>100</v>
      </c>
      <c r="B8" s="272"/>
      <c r="C8" s="272"/>
      <c r="D8" s="272"/>
      <c r="E8" s="272"/>
      <c r="F8" s="272"/>
    </row>
    <row r="9" spans="1:6" ht="12.75">
      <c r="A9" s="5"/>
      <c r="B9" s="5"/>
      <c r="C9" s="5"/>
      <c r="D9" s="5"/>
      <c r="E9" s="5"/>
      <c r="F9" s="5"/>
    </row>
    <row r="10" spans="1:6" ht="26.25" customHeight="1">
      <c r="A10" s="272" t="s">
        <v>45</v>
      </c>
      <c r="B10" s="272"/>
      <c r="C10" s="272"/>
      <c r="D10" s="272"/>
      <c r="E10" s="272"/>
      <c r="F10" s="272"/>
    </row>
    <row r="11" spans="1:6" ht="12.75">
      <c r="A11" s="2"/>
      <c r="B11" s="2"/>
      <c r="C11" s="2"/>
      <c r="D11" s="2"/>
      <c r="E11" s="2"/>
      <c r="F11" s="2"/>
    </row>
    <row r="12" spans="1:6" ht="12.75">
      <c r="A12" s="2"/>
      <c r="B12" s="2"/>
      <c r="C12" s="2"/>
      <c r="D12" s="2"/>
      <c r="E12" s="2"/>
      <c r="F12" s="2"/>
    </row>
    <row r="13" spans="1:6" ht="12.75">
      <c r="A13" s="5" t="str">
        <f>PAYMENT!A22</f>
        <v>Date: 25-06-2016</v>
      </c>
      <c r="B13" s="5"/>
      <c r="C13" s="5"/>
      <c r="D13" s="5"/>
      <c r="E13" s="275" t="s">
        <v>70</v>
      </c>
      <c r="F13" s="275"/>
    </row>
    <row r="14" spans="1:6" ht="12.75">
      <c r="A14" s="5"/>
      <c r="B14" s="5"/>
      <c r="C14" s="5"/>
      <c r="D14" s="5"/>
      <c r="E14" s="275" t="s">
        <v>13</v>
      </c>
      <c r="F14" s="275"/>
    </row>
    <row r="15" spans="1:6" ht="12.75">
      <c r="A15" s="5"/>
      <c r="B15" s="5"/>
      <c r="C15" s="5"/>
      <c r="D15" s="5"/>
      <c r="E15" s="36"/>
      <c r="F15" s="5"/>
    </row>
    <row r="16" spans="1:6" ht="12.75">
      <c r="A16" s="5"/>
      <c r="B16" s="5"/>
      <c r="C16" s="5"/>
      <c r="D16" s="5"/>
      <c r="E16" s="275" t="str">
        <f>PAYMENT!G25</f>
        <v>(CA. PANKAJ TANEJA)</v>
      </c>
      <c r="F16" s="275"/>
    </row>
    <row r="17" spans="1:6" ht="12.75">
      <c r="A17" s="5" t="s">
        <v>14</v>
      </c>
      <c r="B17" s="5"/>
      <c r="C17" s="5" t="s">
        <v>72</v>
      </c>
      <c r="D17" s="5"/>
      <c r="E17" s="275" t="str">
        <f>PAYMENT!G26</f>
        <v>Proprietor</v>
      </c>
      <c r="F17" s="275"/>
    </row>
    <row r="18" spans="1:6" ht="12.75">
      <c r="A18" s="5"/>
      <c r="B18" s="5"/>
      <c r="C18" s="5"/>
      <c r="D18" s="5"/>
      <c r="E18" s="275" t="s">
        <v>12</v>
      </c>
      <c r="F18" s="275"/>
    </row>
    <row r="19" spans="1:6" ht="12.75">
      <c r="A19" s="5"/>
      <c r="B19" s="5"/>
      <c r="C19" s="5"/>
      <c r="D19" s="5"/>
      <c r="E19" s="5"/>
      <c r="F19" s="5"/>
    </row>
  </sheetData>
  <sheetProtection/>
  <mergeCells count="12">
    <mergeCell ref="A10:F10"/>
    <mergeCell ref="E18:F18"/>
    <mergeCell ref="E13:F13"/>
    <mergeCell ref="E14:F14"/>
    <mergeCell ref="E16:F16"/>
    <mergeCell ref="E17:F17"/>
    <mergeCell ref="A6:F6"/>
    <mergeCell ref="A8:F8"/>
    <mergeCell ref="E1:F1"/>
    <mergeCell ref="E2:F2"/>
    <mergeCell ref="E3:F3"/>
    <mergeCell ref="E4:F4"/>
  </mergeCells>
  <printOptions/>
  <pageMargins left="0.78" right="0.24"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B26" sqref="B26"/>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59"/>
  <sheetViews>
    <sheetView zoomScalePageLayoutView="0" workbookViewId="0" topLeftCell="A6">
      <selection activeCell="A16" sqref="A16"/>
    </sheetView>
  </sheetViews>
  <sheetFormatPr defaultColWidth="9.140625" defaultRowHeight="12.75"/>
  <cols>
    <col min="1" max="1" width="3.421875" style="0" customWidth="1"/>
    <col min="2" max="2" width="30.28125" style="0" customWidth="1"/>
    <col min="3" max="3" width="17.28125" style="0" customWidth="1"/>
    <col min="4" max="4" width="23.421875" style="0" customWidth="1"/>
    <col min="5" max="5" width="14.421875" style="0" customWidth="1"/>
    <col min="6" max="6" width="8.140625" style="0" customWidth="1"/>
    <col min="7" max="7" width="16.7109375" style="0" customWidth="1"/>
    <col min="8" max="9" width="27.421875" style="0" customWidth="1"/>
    <col min="10" max="10" width="12.8515625" style="0" bestFit="1" customWidth="1"/>
  </cols>
  <sheetData>
    <row r="1" spans="1:8" ht="15.75" hidden="1">
      <c r="A1" s="102" t="str">
        <f>UTILIZATION!A1</f>
        <v>PANKAJ TANEJA &amp;COMPANY</v>
      </c>
      <c r="B1" s="2"/>
      <c r="C1" s="2"/>
      <c r="D1" s="4"/>
      <c r="E1" s="273"/>
      <c r="F1" s="273"/>
      <c r="G1" s="273" t="s">
        <v>67</v>
      </c>
      <c r="H1" s="273"/>
    </row>
    <row r="2" spans="1:8" ht="15" hidden="1">
      <c r="A2" s="3" t="s">
        <v>0</v>
      </c>
      <c r="B2" s="2"/>
      <c r="C2" s="2"/>
      <c r="D2" s="4"/>
      <c r="E2" s="273"/>
      <c r="F2" s="273"/>
      <c r="G2" s="277" t="s">
        <v>128</v>
      </c>
      <c r="H2" s="277"/>
    </row>
    <row r="3" spans="1:8" ht="12.75" hidden="1">
      <c r="A3" s="2" t="s">
        <v>27</v>
      </c>
      <c r="B3" s="2"/>
      <c r="C3" s="2"/>
      <c r="D3" s="4"/>
      <c r="E3" s="273"/>
      <c r="F3" s="273"/>
      <c r="G3" s="273" t="s">
        <v>68</v>
      </c>
      <c r="H3" s="273"/>
    </row>
    <row r="4" spans="1:8" ht="12.75" hidden="1">
      <c r="A4" s="43"/>
      <c r="B4" s="18"/>
      <c r="C4" s="18"/>
      <c r="D4" s="42"/>
      <c r="E4" s="274"/>
      <c r="F4" s="274"/>
      <c r="G4" s="274" t="s">
        <v>69</v>
      </c>
      <c r="H4" s="274"/>
    </row>
    <row r="5" ht="12.75" hidden="1"/>
    <row r="6" spans="1:8" ht="15.75">
      <c r="A6" s="276" t="s">
        <v>121</v>
      </c>
      <c r="B6" s="276"/>
      <c r="C6" s="276"/>
      <c r="D6" s="276"/>
      <c r="E6" s="276"/>
      <c r="F6" s="276"/>
      <c r="G6" s="276"/>
      <c r="H6" s="233"/>
    </row>
    <row r="7" spans="1:8" ht="12.75">
      <c r="A7" s="277" t="s">
        <v>122</v>
      </c>
      <c r="B7" s="277"/>
      <c r="C7" s="277"/>
      <c r="D7" s="277"/>
      <c r="E7" s="277"/>
      <c r="F7" s="277"/>
      <c r="G7" s="277"/>
      <c r="H7" s="4"/>
    </row>
    <row r="8" spans="1:8" ht="12.75">
      <c r="A8" s="277" t="s">
        <v>133</v>
      </c>
      <c r="B8" s="277"/>
      <c r="C8" s="277"/>
      <c r="D8" s="277"/>
      <c r="E8" s="277"/>
      <c r="F8" s="277"/>
      <c r="G8" s="277"/>
      <c r="H8" s="4"/>
    </row>
    <row r="10" spans="1:8" ht="12.75">
      <c r="A10" s="1"/>
      <c r="B10" s="1"/>
      <c r="C10" s="1"/>
      <c r="D10" s="1"/>
      <c r="E10" s="1"/>
      <c r="F10" s="1"/>
      <c r="G10" s="1"/>
      <c r="H10" s="1"/>
    </row>
    <row r="11" spans="1:8" ht="12.75">
      <c r="A11" s="1"/>
      <c r="B11" s="194" t="s">
        <v>62</v>
      </c>
      <c r="C11" s="194"/>
      <c r="D11" s="1"/>
      <c r="E11" s="1"/>
      <c r="F11" s="1"/>
      <c r="G11" s="1"/>
      <c r="H11" s="1"/>
    </row>
    <row r="12" spans="1:8" ht="12.75">
      <c r="A12" s="185" t="s">
        <v>20</v>
      </c>
      <c r="B12" s="73" t="s">
        <v>17</v>
      </c>
      <c r="C12" s="73"/>
      <c r="D12" s="185" t="s">
        <v>37</v>
      </c>
      <c r="E12" s="185" t="s">
        <v>63</v>
      </c>
      <c r="F12" s="185" t="s">
        <v>64</v>
      </c>
      <c r="G12" s="188"/>
      <c r="H12" s="1"/>
    </row>
    <row r="13" spans="1:8" ht="12.75">
      <c r="A13" s="185" t="s">
        <v>19</v>
      </c>
      <c r="B13" s="185" t="s">
        <v>8</v>
      </c>
      <c r="C13" s="185" t="s">
        <v>96</v>
      </c>
      <c r="D13" s="185" t="s">
        <v>9</v>
      </c>
      <c r="E13" s="185" t="s">
        <v>9</v>
      </c>
      <c r="F13" s="188"/>
      <c r="G13" s="188"/>
      <c r="H13" s="1"/>
    </row>
    <row r="14" spans="1:8" ht="12.75">
      <c r="A14" s="36">
        <v>1</v>
      </c>
      <c r="B14" s="95" t="s">
        <v>75</v>
      </c>
      <c r="C14" s="36" t="s">
        <v>97</v>
      </c>
      <c r="D14" s="186">
        <v>8680</v>
      </c>
      <c r="E14" s="186">
        <f>D14</f>
        <v>8680</v>
      </c>
      <c r="F14" s="1"/>
      <c r="G14" s="1"/>
      <c r="H14" s="1"/>
    </row>
    <row r="15" spans="1:8" ht="12.75">
      <c r="A15" s="36">
        <v>2</v>
      </c>
      <c r="B15" s="95" t="s">
        <v>76</v>
      </c>
      <c r="C15" s="36" t="s">
        <v>98</v>
      </c>
      <c r="D15" s="186">
        <v>820</v>
      </c>
      <c r="E15" s="189">
        <f>D15</f>
        <v>820</v>
      </c>
      <c r="F15" s="1"/>
      <c r="G15" s="1"/>
      <c r="H15" s="1"/>
    </row>
    <row r="16" spans="1:8" ht="12.75">
      <c r="A16" s="36"/>
      <c r="B16" s="95"/>
      <c r="C16" s="36"/>
      <c r="D16" s="186"/>
      <c r="E16" s="189"/>
      <c r="F16" s="1"/>
      <c r="G16" s="1"/>
      <c r="H16" s="1"/>
    </row>
    <row r="17" spans="1:8" ht="12.75">
      <c r="A17" s="190"/>
      <c r="B17" s="191" t="s">
        <v>11</v>
      </c>
      <c r="C17" s="191"/>
      <c r="D17" s="192">
        <f>SUM(D14:D15)</f>
        <v>9500</v>
      </c>
      <c r="E17" s="192">
        <f>SUM(E14:E15)</f>
        <v>9500</v>
      </c>
      <c r="F17" s="193"/>
      <c r="G17" s="190"/>
      <c r="H17" s="1"/>
    </row>
    <row r="18" spans="1:8" ht="12.75">
      <c r="A18" s="1"/>
      <c r="B18" s="187"/>
      <c r="C18" s="187"/>
      <c r="D18" s="1"/>
      <c r="E18" s="186"/>
      <c r="F18" s="95"/>
      <c r="G18" s="1"/>
      <c r="H18" s="1"/>
    </row>
    <row r="19" spans="1:8" ht="12.75">
      <c r="A19" s="1"/>
      <c r="B19" s="2"/>
      <c r="C19" s="2"/>
      <c r="D19" s="2"/>
      <c r="E19" s="2"/>
      <c r="F19" s="2"/>
      <c r="G19" s="2"/>
      <c r="H19" s="2"/>
    </row>
    <row r="20" spans="1:8" ht="12.75">
      <c r="A20" s="2"/>
      <c r="B20" s="2"/>
      <c r="C20" s="2"/>
      <c r="D20" s="2"/>
      <c r="E20" s="2"/>
      <c r="F20" s="2"/>
      <c r="G20" s="2"/>
      <c r="H20" s="2"/>
    </row>
    <row r="21" spans="1:8" ht="12.75">
      <c r="A21" s="5"/>
      <c r="B21" s="5"/>
      <c r="C21" s="5"/>
      <c r="D21" s="5"/>
      <c r="E21" s="5"/>
      <c r="F21" s="5"/>
      <c r="G21" s="5"/>
      <c r="H21" s="2"/>
    </row>
    <row r="22" spans="1:8" ht="12" customHeight="1">
      <c r="A22" s="5" t="s">
        <v>141</v>
      </c>
      <c r="B22" s="5"/>
      <c r="C22" s="5"/>
      <c r="D22" s="5"/>
      <c r="E22" s="5"/>
      <c r="G22" s="82" t="s">
        <v>126</v>
      </c>
      <c r="H22" s="1"/>
    </row>
    <row r="23" spans="1:8" ht="12.75">
      <c r="A23" s="5"/>
      <c r="B23" s="5"/>
      <c r="C23" s="5"/>
      <c r="D23" s="5"/>
      <c r="E23" s="5"/>
      <c r="G23" s="82" t="s">
        <v>13</v>
      </c>
      <c r="H23" s="1"/>
    </row>
    <row r="24" spans="1:8" ht="12.75">
      <c r="A24" s="5"/>
      <c r="B24" s="5"/>
      <c r="C24" s="5"/>
      <c r="D24" s="5"/>
      <c r="E24" s="5"/>
      <c r="G24" s="82"/>
      <c r="H24" s="1"/>
    </row>
    <row r="25" spans="1:8" ht="12.75">
      <c r="A25" s="5"/>
      <c r="B25" s="5"/>
      <c r="C25" s="5"/>
      <c r="D25" s="5" t="s">
        <v>72</v>
      </c>
      <c r="G25" s="82" t="s">
        <v>123</v>
      </c>
      <c r="H25" s="1"/>
    </row>
    <row r="26" spans="1:8" ht="12.75">
      <c r="A26" s="5" t="s">
        <v>14</v>
      </c>
      <c r="B26" s="5"/>
      <c r="C26" s="5"/>
      <c r="D26" s="5"/>
      <c r="E26" s="5"/>
      <c r="G26" s="82" t="s">
        <v>124</v>
      </c>
      <c r="H26" s="1"/>
    </row>
    <row r="27" spans="1:8" ht="12.75">
      <c r="A27" s="5"/>
      <c r="B27" s="5"/>
      <c r="C27" s="5"/>
      <c r="D27" s="5"/>
      <c r="E27" s="5"/>
      <c r="G27" s="82" t="s">
        <v>71</v>
      </c>
      <c r="H27" s="1"/>
    </row>
    <row r="28" spans="1:8" ht="12.75">
      <c r="A28" s="5"/>
      <c r="B28" s="5"/>
      <c r="C28" s="5"/>
      <c r="D28" s="5"/>
      <c r="E28" s="5"/>
      <c r="F28" s="5"/>
      <c r="G28" s="5"/>
      <c r="H28" s="2"/>
    </row>
    <row r="29" spans="1:8" ht="12.75">
      <c r="A29" s="2"/>
      <c r="B29" s="2"/>
      <c r="C29" s="2"/>
      <c r="D29" s="2"/>
      <c r="E29" s="2"/>
      <c r="F29" s="2"/>
      <c r="G29" s="2"/>
      <c r="H29" s="2"/>
    </row>
    <row r="31" spans="5:17" ht="12.75">
      <c r="E31" s="103" t="s">
        <v>51</v>
      </c>
      <c r="F31" s="103"/>
      <c r="G31" s="103"/>
      <c r="H31" s="103"/>
      <c r="I31" s="103"/>
      <c r="J31" s="103"/>
      <c r="K31" s="103"/>
      <c r="L31" s="103"/>
      <c r="M31" s="103"/>
      <c r="N31" s="103"/>
      <c r="O31" s="103"/>
      <c r="P31" s="103"/>
      <c r="Q31" s="103"/>
    </row>
    <row r="258" spans="1:14" ht="12.75">
      <c r="A258" s="60"/>
      <c r="B258" s="60"/>
      <c r="C258" s="60"/>
      <c r="D258" s="60"/>
      <c r="E258" s="60"/>
      <c r="F258" s="60"/>
      <c r="G258" s="60"/>
      <c r="H258" s="60"/>
      <c r="I258" s="60"/>
      <c r="J258" s="64"/>
      <c r="K258" s="64"/>
      <c r="L258" s="51"/>
      <c r="M258" s="51"/>
      <c r="N258" s="51"/>
    </row>
    <row r="259" spans="1:14" ht="12.75">
      <c r="A259" s="60"/>
      <c r="B259" s="60"/>
      <c r="C259" s="60"/>
      <c r="D259" s="60"/>
      <c r="E259" s="60"/>
      <c r="F259" s="60"/>
      <c r="G259" s="51"/>
      <c r="H259" s="51"/>
      <c r="I259" s="60"/>
      <c r="J259" s="64"/>
      <c r="K259" s="64"/>
      <c r="L259" s="51"/>
      <c r="M259" s="51"/>
      <c r="N259" s="51"/>
    </row>
  </sheetData>
  <sheetProtection/>
  <mergeCells count="11">
    <mergeCell ref="E1:F1"/>
    <mergeCell ref="G1:H1"/>
    <mergeCell ref="E2:F2"/>
    <mergeCell ref="G2:H2"/>
    <mergeCell ref="E3:F3"/>
    <mergeCell ref="G3:H3"/>
    <mergeCell ref="E4:F4"/>
    <mergeCell ref="G4:H4"/>
    <mergeCell ref="A6:G6"/>
    <mergeCell ref="A7:G7"/>
    <mergeCell ref="A8:G8"/>
  </mergeCells>
  <printOptions horizontalCentered="1"/>
  <pageMargins left="0.15748031496062992" right="0.15748031496062992" top="0.984251968503937" bottom="0.65"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N43"/>
  <sheetViews>
    <sheetView zoomScale="130" zoomScaleNormal="130" zoomScalePageLayoutView="0" workbookViewId="0" topLeftCell="A7">
      <pane ySplit="7" topLeftCell="A14" activePane="bottomLeft" state="frozen"/>
      <selection pane="topLeft" activeCell="A7" sqref="A7"/>
      <selection pane="bottomLeft" activeCell="A1" sqref="A1"/>
    </sheetView>
  </sheetViews>
  <sheetFormatPr defaultColWidth="9.140625" defaultRowHeight="12.75"/>
  <cols>
    <col min="1" max="1" width="3.421875" style="0" customWidth="1"/>
    <col min="2" max="2" width="16.8515625" style="0" customWidth="1"/>
    <col min="3" max="3" width="8.8515625" style="0" customWidth="1"/>
    <col min="4" max="4" width="9.421875" style="0" customWidth="1"/>
    <col min="5" max="5" width="8.7109375" style="0" customWidth="1"/>
    <col min="6" max="6" width="9.140625" style="0" customWidth="1"/>
    <col min="7" max="7" width="9.00390625" style="0" customWidth="1"/>
    <col min="8" max="8" width="7.00390625" style="0" customWidth="1"/>
    <col min="9" max="9" width="8.8515625" style="0" customWidth="1"/>
    <col min="10" max="10" width="11.140625" style="0" bestFit="1" customWidth="1"/>
    <col min="11" max="11" width="11.00390625" style="0" customWidth="1"/>
    <col min="12" max="12" width="25.7109375" style="0" customWidth="1"/>
    <col min="13" max="13" width="7.28125" style="0" customWidth="1"/>
    <col min="14" max="14" width="9.28125" style="0" customWidth="1"/>
  </cols>
  <sheetData>
    <row r="1" spans="1:10" ht="15.75">
      <c r="A1" s="102" t="str">
        <f>PAYMENT!A1</f>
        <v>PANKAJ TANEJA &amp;COMPANY</v>
      </c>
      <c r="B1" s="2"/>
      <c r="C1" s="4"/>
      <c r="F1" s="4" t="s">
        <v>34</v>
      </c>
      <c r="G1" s="4"/>
      <c r="H1" s="4"/>
      <c r="I1" s="4"/>
      <c r="J1" s="4"/>
    </row>
    <row r="2" spans="1:10" ht="15">
      <c r="A2" s="3" t="s">
        <v>0</v>
      </c>
      <c r="B2" s="2"/>
      <c r="C2" s="4"/>
      <c r="F2" s="4" t="s">
        <v>1</v>
      </c>
      <c r="G2" s="4"/>
      <c r="H2" s="4"/>
      <c r="I2" s="4"/>
      <c r="J2" s="4"/>
    </row>
    <row r="3" spans="1:10" ht="12.75">
      <c r="A3" s="2" t="s">
        <v>27</v>
      </c>
      <c r="B3" s="2"/>
      <c r="C3" s="4"/>
      <c r="F3" s="4" t="s">
        <v>15</v>
      </c>
      <c r="G3" s="4"/>
      <c r="H3" s="4"/>
      <c r="I3" s="4"/>
      <c r="J3" s="4"/>
    </row>
    <row r="4" spans="1:10" ht="12.75">
      <c r="A4" s="43"/>
      <c r="B4" s="18"/>
      <c r="C4" s="42"/>
      <c r="D4" s="43"/>
      <c r="E4" s="43"/>
      <c r="F4" s="42" t="s">
        <v>16</v>
      </c>
      <c r="G4" s="42"/>
      <c r="H4" s="42"/>
      <c r="I4" s="42"/>
      <c r="J4" s="44"/>
    </row>
    <row r="5" spans="1:10" ht="12.75">
      <c r="A5" s="278" t="str">
        <f>PAYMENT!A6</f>
        <v>NAVBIHAAN SEWA SOCIETY, Samastipur</v>
      </c>
      <c r="B5" s="278"/>
      <c r="C5" s="278"/>
      <c r="D5" s="278"/>
      <c r="E5" s="278"/>
      <c r="F5" s="278"/>
      <c r="G5" s="278"/>
      <c r="H5" s="278"/>
      <c r="I5" s="278"/>
      <c r="J5" s="104"/>
    </row>
    <row r="6" spans="1:10" ht="12.75">
      <c r="A6" s="278" t="str">
        <f>PAYMENT!A7</f>
        <v>Certified By Society Registration Act 21,1860</v>
      </c>
      <c r="B6" s="278"/>
      <c r="C6" s="278"/>
      <c r="D6" s="278"/>
      <c r="E6" s="278"/>
      <c r="F6" s="278"/>
      <c r="G6" s="278"/>
      <c r="H6" s="278"/>
      <c r="I6" s="278"/>
      <c r="J6" s="104"/>
    </row>
    <row r="7" spans="1:10" ht="12.75">
      <c r="A7" s="278" t="str">
        <f>PAYMENT!A8</f>
        <v>(Naina sevak kutir ,ward No.13,Jitwarpur Nizamat ,Dist.Samastipur-848134,Bihar)</v>
      </c>
      <c r="B7" s="278"/>
      <c r="C7" s="278"/>
      <c r="D7" s="278"/>
      <c r="E7" s="278"/>
      <c r="F7" s="278"/>
      <c r="G7" s="278"/>
      <c r="H7" s="278"/>
      <c r="I7" s="278"/>
      <c r="J7" s="104"/>
    </row>
    <row r="9" spans="1:11" ht="15">
      <c r="A9" s="99" t="s">
        <v>77</v>
      </c>
      <c r="B9" s="65"/>
      <c r="C9" s="65"/>
      <c r="D9" s="65"/>
      <c r="E9" s="65"/>
      <c r="F9" s="65"/>
      <c r="G9" s="65"/>
      <c r="K9" s="106"/>
    </row>
    <row r="10" spans="1:8" ht="12.75">
      <c r="A10" s="275"/>
      <c r="B10" s="275"/>
      <c r="C10" s="275"/>
      <c r="D10" s="275"/>
      <c r="E10" s="275"/>
      <c r="F10" s="275"/>
      <c r="G10" s="275"/>
      <c r="H10" s="275"/>
    </row>
    <row r="11" spans="1:14" ht="12.75">
      <c r="A11" s="83" t="s">
        <v>20</v>
      </c>
      <c r="B11" s="84" t="s">
        <v>35</v>
      </c>
      <c r="C11" s="76" t="s">
        <v>36</v>
      </c>
      <c r="D11" s="52" t="s">
        <v>37</v>
      </c>
      <c r="E11" s="52" t="s">
        <v>18</v>
      </c>
      <c r="F11" s="52" t="s">
        <v>38</v>
      </c>
      <c r="G11" s="52" t="s">
        <v>43</v>
      </c>
      <c r="H11" s="280" t="s">
        <v>39</v>
      </c>
      <c r="I11" s="281"/>
      <c r="J11" s="129" t="s">
        <v>54</v>
      </c>
      <c r="K11" s="85" t="s">
        <v>52</v>
      </c>
      <c r="L11" s="85" t="s">
        <v>47</v>
      </c>
      <c r="M11" s="85" t="s">
        <v>40</v>
      </c>
      <c r="N11" s="85"/>
    </row>
    <row r="12" spans="1:14" ht="12.75">
      <c r="A12" s="53" t="s">
        <v>19</v>
      </c>
      <c r="B12" s="54"/>
      <c r="C12" s="55"/>
      <c r="D12" s="53" t="s">
        <v>19</v>
      </c>
      <c r="E12" s="53"/>
      <c r="F12" s="53" t="s">
        <v>18</v>
      </c>
      <c r="G12" s="53" t="s">
        <v>44</v>
      </c>
      <c r="H12" s="52" t="s">
        <v>21</v>
      </c>
      <c r="I12" s="52" t="s">
        <v>18</v>
      </c>
      <c r="J12" s="53" t="s">
        <v>53</v>
      </c>
      <c r="K12" s="53" t="s">
        <v>53</v>
      </c>
      <c r="L12" s="61" t="s">
        <v>41</v>
      </c>
      <c r="M12" s="56"/>
      <c r="N12" s="56"/>
    </row>
    <row r="13" spans="1:14" ht="13.5" thickBot="1">
      <c r="A13" s="53"/>
      <c r="B13" s="54"/>
      <c r="C13" s="55"/>
      <c r="D13" s="53"/>
      <c r="E13" s="53"/>
      <c r="F13" s="53"/>
      <c r="G13" s="53" t="s">
        <v>26</v>
      </c>
      <c r="H13" s="69" t="s">
        <v>19</v>
      </c>
      <c r="I13" s="53"/>
      <c r="J13" s="53"/>
      <c r="K13" s="53" t="s">
        <v>10</v>
      </c>
      <c r="L13" s="61"/>
      <c r="M13" s="56"/>
      <c r="N13" s="56"/>
    </row>
    <row r="14" spans="1:14" ht="22.5">
      <c r="A14" s="114">
        <v>1</v>
      </c>
      <c r="B14" s="115" t="str">
        <f>PAYMENT!B14</f>
        <v>M/s.Balaji </v>
      </c>
      <c r="C14" s="115" t="s">
        <v>42</v>
      </c>
      <c r="D14" s="116">
        <v>16</v>
      </c>
      <c r="E14" s="117" t="s">
        <v>78</v>
      </c>
      <c r="F14" s="118" t="s">
        <v>80</v>
      </c>
      <c r="G14" s="119" t="s">
        <v>78</v>
      </c>
      <c r="H14" s="120" t="s">
        <v>79</v>
      </c>
      <c r="I14" s="120" t="str">
        <f>G14</f>
        <v>27-12-2015</v>
      </c>
      <c r="J14" s="152">
        <v>7130</v>
      </c>
      <c r="K14" s="122">
        <f>J14</f>
        <v>7130</v>
      </c>
      <c r="L14" s="123" t="s">
        <v>83</v>
      </c>
      <c r="M14" s="74" t="s">
        <v>84</v>
      </c>
      <c r="N14" s="124"/>
    </row>
    <row r="15" spans="1:14" ht="12.75">
      <c r="A15" s="125"/>
      <c r="B15" s="88"/>
      <c r="C15" s="88"/>
      <c r="D15" s="77"/>
      <c r="E15" s="88"/>
      <c r="F15" s="89"/>
      <c r="G15" s="90"/>
      <c r="H15" s="91"/>
      <c r="I15" s="94"/>
      <c r="J15" s="94"/>
      <c r="K15" s="93"/>
      <c r="L15" s="86" t="s">
        <v>73</v>
      </c>
      <c r="M15" s="66" t="s">
        <v>73</v>
      </c>
      <c r="N15" s="126"/>
    </row>
    <row r="16" spans="1:14" ht="12.75">
      <c r="A16" s="127"/>
      <c r="B16" s="62"/>
      <c r="C16" s="62"/>
      <c r="D16" s="58">
        <v>25</v>
      </c>
      <c r="E16" s="107">
        <v>42491</v>
      </c>
      <c r="F16" s="108" t="s">
        <v>81</v>
      </c>
      <c r="G16" s="109" t="s">
        <v>82</v>
      </c>
      <c r="H16" s="66" t="s">
        <v>79</v>
      </c>
      <c r="I16" s="66" t="str">
        <f>G16</f>
        <v>05-01-2016</v>
      </c>
      <c r="J16" s="146">
        <f>K16</f>
        <v>620</v>
      </c>
      <c r="K16" s="110">
        <v>620</v>
      </c>
      <c r="L16" s="97" t="s">
        <v>85</v>
      </c>
      <c r="M16" s="66" t="s">
        <v>61</v>
      </c>
      <c r="N16" s="128"/>
    </row>
    <row r="17" spans="1:14" s="197" customFormat="1" ht="12.75">
      <c r="A17" s="67"/>
      <c r="B17" s="62"/>
      <c r="C17" s="62"/>
      <c r="D17" s="67"/>
      <c r="E17" s="111"/>
      <c r="F17" s="112"/>
      <c r="G17" s="113"/>
      <c r="H17" s="68"/>
      <c r="I17" s="195"/>
      <c r="J17" s="195"/>
      <c r="K17" s="196"/>
      <c r="L17" s="63" t="s">
        <v>73</v>
      </c>
      <c r="M17" s="68"/>
      <c r="N17" s="60"/>
    </row>
    <row r="18" spans="1:14" s="197" customFormat="1" ht="12.75">
      <c r="A18" s="67"/>
      <c r="B18" s="62"/>
      <c r="C18" s="62"/>
      <c r="D18" s="67"/>
      <c r="E18" s="111"/>
      <c r="F18" s="112"/>
      <c r="G18" s="113"/>
      <c r="H18" s="68"/>
      <c r="I18" s="195"/>
      <c r="J18" s="195"/>
      <c r="K18" s="196"/>
      <c r="L18" s="63" t="s">
        <v>73</v>
      </c>
      <c r="M18" s="68"/>
      <c r="N18" s="60"/>
    </row>
    <row r="19" spans="1:14" s="197" customFormat="1" ht="12.75">
      <c r="A19" s="67"/>
      <c r="B19" s="62"/>
      <c r="C19" s="62"/>
      <c r="D19" s="67"/>
      <c r="E19" s="111"/>
      <c r="F19" s="112"/>
      <c r="G19" s="113"/>
      <c r="H19" s="68"/>
      <c r="I19" s="195"/>
      <c r="J19" s="195"/>
      <c r="K19" s="196"/>
      <c r="L19" s="63" t="s">
        <v>73</v>
      </c>
      <c r="M19" s="68" t="s">
        <v>73</v>
      </c>
      <c r="N19" s="60"/>
    </row>
    <row r="20" spans="1:14" s="217" customFormat="1" ht="12.75">
      <c r="A20" s="210"/>
      <c r="B20" s="211"/>
      <c r="C20" s="211"/>
      <c r="D20" s="211"/>
      <c r="E20" s="211"/>
      <c r="F20" s="211"/>
      <c r="G20" s="211"/>
      <c r="H20" s="211"/>
      <c r="I20" s="212" t="s">
        <v>11</v>
      </c>
      <c r="J20" s="213">
        <f>J16+J14</f>
        <v>7750</v>
      </c>
      <c r="K20" s="213">
        <f>K14+K16</f>
        <v>7750</v>
      </c>
      <c r="L20" s="214"/>
      <c r="M20" s="215"/>
      <c r="N20" s="216"/>
    </row>
    <row r="21" spans="1:14" ht="12.75">
      <c r="A21" s="198">
        <v>2</v>
      </c>
      <c r="B21" s="199" t="str">
        <f>PAYMENT!B15</f>
        <v>M/s. Rangoli Art</v>
      </c>
      <c r="C21" s="199"/>
      <c r="D21" s="200"/>
      <c r="E21" s="201"/>
      <c r="F21" s="202" t="s">
        <v>73</v>
      </c>
      <c r="G21" s="203" t="s">
        <v>86</v>
      </c>
      <c r="H21" s="204" t="s">
        <v>87</v>
      </c>
      <c r="I21" s="205" t="s">
        <v>81</v>
      </c>
      <c r="J21" s="206">
        <v>450</v>
      </c>
      <c r="K21" s="207">
        <f>J21</f>
        <v>450</v>
      </c>
      <c r="L21" s="208" t="s">
        <v>88</v>
      </c>
      <c r="M21" s="204" t="s">
        <v>89</v>
      </c>
      <c r="N21" s="209" t="s">
        <v>73</v>
      </c>
    </row>
    <row r="22" spans="1:14" ht="12.75">
      <c r="A22" s="136"/>
      <c r="B22" s="62"/>
      <c r="C22" s="62"/>
      <c r="D22" s="71"/>
      <c r="E22" s="67"/>
      <c r="F22" s="132" t="str">
        <f>F21</f>
        <v> </v>
      </c>
      <c r="G22" s="131" t="s">
        <v>73</v>
      </c>
      <c r="H22" s="66" t="s">
        <v>79</v>
      </c>
      <c r="I22" s="131" t="s">
        <v>80</v>
      </c>
      <c r="J22" s="133">
        <v>370</v>
      </c>
      <c r="K22" s="98">
        <v>370</v>
      </c>
      <c r="L22" s="59" t="s">
        <v>90</v>
      </c>
      <c r="M22" s="70" t="s">
        <v>91</v>
      </c>
      <c r="N22" s="137"/>
    </row>
    <row r="23" spans="1:14" ht="12.75">
      <c r="A23" s="136"/>
      <c r="B23" s="62"/>
      <c r="C23" s="62"/>
      <c r="D23" s="71"/>
      <c r="E23" s="67"/>
      <c r="F23" s="80"/>
      <c r="G23" s="81"/>
      <c r="H23" s="134" t="s">
        <v>11</v>
      </c>
      <c r="I23" s="67"/>
      <c r="J23" s="130">
        <f>SUM(J21:J22)</f>
        <v>820</v>
      </c>
      <c r="K23" s="130">
        <f>SUM(K21:K22)</f>
        <v>820</v>
      </c>
      <c r="L23" s="92"/>
      <c r="M23" s="70"/>
      <c r="N23" s="137"/>
    </row>
    <row r="24" spans="1:14" ht="22.5">
      <c r="A24" s="136"/>
      <c r="B24" s="62"/>
      <c r="C24" s="62"/>
      <c r="D24" s="71"/>
      <c r="E24" s="67"/>
      <c r="F24" s="80"/>
      <c r="G24" s="81"/>
      <c r="H24" s="68"/>
      <c r="I24" s="67"/>
      <c r="J24" s="135">
        <v>0</v>
      </c>
      <c r="K24" s="130">
        <f>-K24</f>
        <v>0</v>
      </c>
      <c r="L24" s="92" t="s">
        <v>55</v>
      </c>
      <c r="M24" s="70"/>
      <c r="N24" s="137"/>
    </row>
    <row r="25" spans="1:14" ht="22.5">
      <c r="A25" s="136"/>
      <c r="B25" s="62"/>
      <c r="C25" s="62"/>
      <c r="D25" s="71"/>
      <c r="E25" s="67"/>
      <c r="F25" s="80"/>
      <c r="G25" s="81"/>
      <c r="H25" s="68"/>
      <c r="I25" s="67"/>
      <c r="J25" s="135">
        <v>0</v>
      </c>
      <c r="K25" s="130" t="s">
        <v>81</v>
      </c>
      <c r="L25" s="92" t="s">
        <v>56</v>
      </c>
      <c r="M25" s="70"/>
      <c r="N25" s="137"/>
    </row>
    <row r="26" spans="1:14" ht="13.5" thickBot="1">
      <c r="A26" s="138"/>
      <c r="B26" s="154"/>
      <c r="C26" s="154"/>
      <c r="D26" s="155"/>
      <c r="E26" s="156"/>
      <c r="F26" s="156"/>
      <c r="G26" s="157"/>
      <c r="H26" s="158" t="s">
        <v>11</v>
      </c>
      <c r="I26" s="156"/>
      <c r="J26" s="159">
        <f>J23-J24-J25</f>
        <v>820</v>
      </c>
      <c r="K26" s="159">
        <f>K23</f>
        <v>820</v>
      </c>
      <c r="L26" s="160" t="s">
        <v>57</v>
      </c>
      <c r="M26" s="161"/>
      <c r="N26" s="162"/>
    </row>
    <row r="27" spans="1:14" ht="22.5">
      <c r="A27" s="87">
        <v>3</v>
      </c>
      <c r="B27" s="147" t="s">
        <v>58</v>
      </c>
      <c r="C27" s="115"/>
      <c r="D27" s="139"/>
      <c r="E27" s="121"/>
      <c r="F27" s="140" t="s">
        <v>73</v>
      </c>
      <c r="G27" s="141" t="s">
        <v>73</v>
      </c>
      <c r="H27" s="120" t="s">
        <v>73</v>
      </c>
      <c r="I27" s="142" t="str">
        <f>G27</f>
        <v> </v>
      </c>
      <c r="J27" s="122" t="s">
        <v>73</v>
      </c>
      <c r="K27" s="143" t="s">
        <v>73</v>
      </c>
      <c r="L27" s="115" t="s">
        <v>73</v>
      </c>
      <c r="M27" s="120"/>
      <c r="N27" s="148"/>
    </row>
    <row r="28" spans="1:14" ht="12.75">
      <c r="A28" s="145"/>
      <c r="B28" s="149"/>
      <c r="C28" s="75"/>
      <c r="D28" s="75"/>
      <c r="E28" s="75"/>
      <c r="F28" s="132" t="str">
        <f>F27</f>
        <v> </v>
      </c>
      <c r="G28" s="131" t="s">
        <v>73</v>
      </c>
      <c r="H28" s="66" t="s">
        <v>73</v>
      </c>
      <c r="I28" s="131" t="s">
        <v>73</v>
      </c>
      <c r="J28" s="133" t="s">
        <v>73</v>
      </c>
      <c r="K28" s="98"/>
      <c r="L28" s="57"/>
      <c r="M28" s="66"/>
      <c r="N28" s="150"/>
    </row>
    <row r="29" spans="1:14" ht="13.5" thickBot="1">
      <c r="A29" s="145"/>
      <c r="B29" s="163"/>
      <c r="C29" s="164"/>
      <c r="D29" s="164"/>
      <c r="E29" s="164"/>
      <c r="F29" s="164"/>
      <c r="G29" s="164"/>
      <c r="H29" s="158" t="s">
        <v>11</v>
      </c>
      <c r="I29" s="164"/>
      <c r="J29" s="165">
        <f>SUM(J27:J28)</f>
        <v>0</v>
      </c>
      <c r="K29" s="165">
        <f>SUM(K27:K28)</f>
        <v>0</v>
      </c>
      <c r="L29" s="166"/>
      <c r="M29" s="153"/>
      <c r="N29" s="167"/>
    </row>
    <row r="30" spans="1:14" ht="33.75">
      <c r="A30" s="75">
        <v>4</v>
      </c>
      <c r="B30" s="147" t="s">
        <v>60</v>
      </c>
      <c r="C30" s="115"/>
      <c r="D30" s="139"/>
      <c r="E30" s="121"/>
      <c r="F30" s="140" t="s">
        <v>73</v>
      </c>
      <c r="G30" s="141" t="s">
        <v>73</v>
      </c>
      <c r="H30" s="120" t="s">
        <v>73</v>
      </c>
      <c r="I30" s="142" t="str">
        <f>G30</f>
        <v> </v>
      </c>
      <c r="J30" s="122" t="s">
        <v>73</v>
      </c>
      <c r="K30" s="143" t="s">
        <v>73</v>
      </c>
      <c r="L30" s="115" t="s">
        <v>59</v>
      </c>
      <c r="M30" s="120"/>
      <c r="N30" s="148"/>
    </row>
    <row r="31" spans="1:14" ht="12.75">
      <c r="A31" s="151"/>
      <c r="B31" s="149"/>
      <c r="C31" s="75"/>
      <c r="D31" s="75"/>
      <c r="E31" s="75"/>
      <c r="F31" s="132" t="str">
        <f>F30</f>
        <v> </v>
      </c>
      <c r="G31" s="131" t="s">
        <v>73</v>
      </c>
      <c r="H31" s="66" t="s">
        <v>73</v>
      </c>
      <c r="I31" s="131" t="s">
        <v>73</v>
      </c>
      <c r="J31" s="133" t="s">
        <v>73</v>
      </c>
      <c r="K31" s="98"/>
      <c r="L31" s="57"/>
      <c r="M31" s="66"/>
      <c r="N31" s="150"/>
    </row>
    <row r="32" spans="1:14" ht="12.75">
      <c r="A32" s="151"/>
      <c r="B32" s="168"/>
      <c r="C32" s="169"/>
      <c r="D32" s="169"/>
      <c r="E32" s="169"/>
      <c r="F32" s="169"/>
      <c r="G32" s="169"/>
      <c r="H32" s="170" t="s">
        <v>11</v>
      </c>
      <c r="I32" s="169"/>
      <c r="J32" s="171">
        <f>SUM(J30:J31)</f>
        <v>0</v>
      </c>
      <c r="K32" s="171">
        <f>SUM(K30:K31)</f>
        <v>0</v>
      </c>
      <c r="L32" s="172"/>
      <c r="M32" s="173"/>
      <c r="N32" s="174"/>
    </row>
    <row r="33" spans="1:14" ht="13.5" thickBot="1">
      <c r="A33" s="151"/>
      <c r="B33" s="163"/>
      <c r="C33" s="164"/>
      <c r="D33" s="164"/>
      <c r="E33" s="164"/>
      <c r="F33" s="164"/>
      <c r="G33" s="164"/>
      <c r="H33" s="175" t="s">
        <v>11</v>
      </c>
      <c r="I33" s="164"/>
      <c r="J33" s="165">
        <f>J26+J23</f>
        <v>1640</v>
      </c>
      <c r="K33" s="165">
        <f>J33</f>
        <v>1640</v>
      </c>
      <c r="L33" s="166"/>
      <c r="M33" s="153"/>
      <c r="N33" s="167"/>
    </row>
    <row r="34" spans="1:14" ht="12.75">
      <c r="A34" s="144"/>
      <c r="B34" s="80"/>
      <c r="C34" s="80"/>
      <c r="D34" s="80"/>
      <c r="E34" s="80"/>
      <c r="F34" s="80"/>
      <c r="G34" s="80"/>
      <c r="H34" s="176"/>
      <c r="I34" s="80"/>
      <c r="J34" s="177"/>
      <c r="K34" s="177"/>
      <c r="L34" s="63"/>
      <c r="M34" s="81"/>
      <c r="N34" s="178"/>
    </row>
    <row r="35" spans="2:14" ht="12.75">
      <c r="B35" s="179" t="s">
        <v>46</v>
      </c>
      <c r="C35" s="180"/>
      <c r="D35" s="180"/>
      <c r="E35" s="180"/>
      <c r="F35" s="180"/>
      <c r="G35" s="180"/>
      <c r="H35" s="180"/>
      <c r="I35" s="181" t="s">
        <v>10</v>
      </c>
      <c r="J35" s="182">
        <f>J33</f>
        <v>1640</v>
      </c>
      <c r="K35" s="182">
        <f>K33</f>
        <v>1640</v>
      </c>
      <c r="L35" s="183"/>
      <c r="M35" s="180"/>
      <c r="N35" s="184"/>
    </row>
    <row r="36" spans="1:14" ht="12.75">
      <c r="A36" s="51"/>
      <c r="B36" s="51"/>
      <c r="C36" s="51"/>
      <c r="D36" s="51"/>
      <c r="E36" s="51"/>
      <c r="F36" s="51"/>
      <c r="G36" s="51"/>
      <c r="H36" s="51"/>
      <c r="I36" s="51"/>
      <c r="J36" s="51"/>
      <c r="K36" s="51"/>
      <c r="L36" s="71"/>
      <c r="M36" s="51"/>
      <c r="N36" s="51"/>
    </row>
    <row r="37" spans="1:14" ht="12.75">
      <c r="A37" s="279" t="str">
        <f>PAYMENT!A22</f>
        <v>Date: 25-06-2016</v>
      </c>
      <c r="B37" s="279"/>
      <c r="C37" s="51"/>
      <c r="D37" s="51"/>
      <c r="E37" s="51"/>
      <c r="H37" s="60"/>
      <c r="I37" s="64"/>
      <c r="J37" s="64"/>
      <c r="K37" s="64"/>
      <c r="L37" s="279" t="str">
        <f>PAYMENT!G22</f>
        <v>For Pankaj Taneja &amp; Company</v>
      </c>
      <c r="M37" s="279"/>
      <c r="N37" s="51"/>
    </row>
    <row r="38" spans="1:14" ht="12.75">
      <c r="A38" s="51"/>
      <c r="B38" s="51"/>
      <c r="C38" s="51"/>
      <c r="D38" s="51"/>
      <c r="E38" s="51"/>
      <c r="H38" s="60"/>
      <c r="I38" s="64"/>
      <c r="J38" s="64"/>
      <c r="K38" s="64"/>
      <c r="L38" s="105" t="s">
        <v>13</v>
      </c>
      <c r="M38" s="105"/>
      <c r="N38" s="51"/>
    </row>
    <row r="39" spans="1:14" ht="12.75">
      <c r="A39" s="51"/>
      <c r="B39" s="51"/>
      <c r="C39" s="51"/>
      <c r="D39" s="51"/>
      <c r="E39" s="51"/>
      <c r="H39" s="60"/>
      <c r="I39" s="64"/>
      <c r="J39" s="64"/>
      <c r="K39" s="64"/>
      <c r="L39" s="105"/>
      <c r="M39" s="105"/>
      <c r="N39" s="51"/>
    </row>
    <row r="40" spans="1:14" ht="12.75">
      <c r="A40" s="51"/>
      <c r="B40" s="51"/>
      <c r="C40" s="51"/>
      <c r="D40" s="51"/>
      <c r="E40" s="51"/>
      <c r="H40" s="60"/>
      <c r="I40" s="64"/>
      <c r="J40" s="64"/>
      <c r="K40" s="64"/>
      <c r="L40" s="105"/>
      <c r="M40" s="105"/>
      <c r="N40" s="51"/>
    </row>
    <row r="41" spans="1:14" ht="12.75">
      <c r="A41" s="51"/>
      <c r="B41" s="51"/>
      <c r="C41" s="51"/>
      <c r="D41" s="51"/>
      <c r="E41" s="51"/>
      <c r="H41" s="60"/>
      <c r="I41" s="64"/>
      <c r="J41" s="64"/>
      <c r="K41" s="64"/>
      <c r="L41" s="105" t="str">
        <f>UTILIZATION!E16</f>
        <v>(CA. PANKAJ TANEJA)</v>
      </c>
      <c r="M41" s="105"/>
      <c r="N41" s="51"/>
    </row>
    <row r="42" spans="1:14" ht="12.75">
      <c r="A42" s="51" t="s">
        <v>14</v>
      </c>
      <c r="B42" s="51"/>
      <c r="C42" s="282" t="s">
        <v>72</v>
      </c>
      <c r="D42" s="282"/>
      <c r="E42" s="51"/>
      <c r="H42" s="60"/>
      <c r="I42" s="64"/>
      <c r="J42" s="64"/>
      <c r="K42" s="64"/>
      <c r="L42" s="279" t="str">
        <f>UTILIZATION!E17</f>
        <v>Proprietor</v>
      </c>
      <c r="M42" s="279"/>
      <c r="N42" s="51"/>
    </row>
    <row r="43" spans="1:14" ht="12.75">
      <c r="A43" s="51"/>
      <c r="B43" s="51"/>
      <c r="C43" s="51"/>
      <c r="D43" s="51"/>
      <c r="E43" s="51"/>
      <c r="H43" s="60"/>
      <c r="I43" s="64"/>
      <c r="J43" s="64"/>
      <c r="K43" s="64"/>
      <c r="L43" s="279" t="s">
        <v>12</v>
      </c>
      <c r="M43" s="279"/>
      <c r="N43" s="51"/>
    </row>
  </sheetData>
  <sheetProtection/>
  <mergeCells count="10">
    <mergeCell ref="A6:I6"/>
    <mergeCell ref="L43:M43"/>
    <mergeCell ref="A37:B37"/>
    <mergeCell ref="L37:M37"/>
    <mergeCell ref="A5:I5"/>
    <mergeCell ref="A7:I7"/>
    <mergeCell ref="A10:H10"/>
    <mergeCell ref="H11:I11"/>
    <mergeCell ref="C42:D42"/>
    <mergeCell ref="L42:M42"/>
  </mergeCells>
  <printOptions horizontalCentered="1"/>
  <pageMargins left="0.31496062992125984" right="0.31496062992125984" top="0.44" bottom="0.82" header="0.31496062992125984" footer="0.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20">
      <selection activeCell="A5" sqref="A5:G43"/>
    </sheetView>
  </sheetViews>
  <sheetFormatPr defaultColWidth="9.140625" defaultRowHeight="12.75"/>
  <cols>
    <col min="1" max="1" width="27.57421875" style="0" customWidth="1"/>
    <col min="2" max="2" width="11.8515625" style="0" customWidth="1"/>
    <col min="3" max="3" width="12.8515625" style="0" customWidth="1"/>
    <col min="4" max="4" width="40.00390625" style="0" customWidth="1"/>
    <col min="5" max="5" width="8.28125" style="0" customWidth="1"/>
    <col min="6" max="6" width="20.57421875" style="0" hidden="1" customWidth="1"/>
    <col min="7" max="7" width="11.28125" style="0" customWidth="1"/>
  </cols>
  <sheetData>
    <row r="1" spans="1:7" ht="15.75" hidden="1">
      <c r="A1" s="102" t="s">
        <v>127</v>
      </c>
      <c r="B1" s="2"/>
      <c r="C1" s="4"/>
      <c r="D1" s="4"/>
      <c r="E1" s="283" t="str">
        <f>PAYMENT!G1</f>
        <v>Krishna Drug Agency</v>
      </c>
      <c r="F1" s="283"/>
      <c r="G1" s="283"/>
    </row>
    <row r="2" spans="1:7" ht="15" hidden="1">
      <c r="A2" s="3" t="s">
        <v>0</v>
      </c>
      <c r="B2" s="2"/>
      <c r="C2" s="4"/>
      <c r="D2" s="4"/>
      <c r="E2" s="283" t="str">
        <f>PAYMENT!G2</f>
        <v>Moolchand RoadSamastipur - Bihar  -  8 4 8 1 0 1 </v>
      </c>
      <c r="F2" s="283"/>
      <c r="G2" s="283"/>
    </row>
    <row r="3" spans="1:7" ht="12.75" hidden="1">
      <c r="A3" s="5" t="s">
        <v>2</v>
      </c>
      <c r="B3" s="2"/>
      <c r="C3" s="4"/>
      <c r="D3" s="4"/>
      <c r="E3" s="283" t="str">
        <f>PAYMENT!G3</f>
        <v>M. No.:+91-9818055623</v>
      </c>
      <c r="F3" s="283"/>
      <c r="G3" s="283"/>
    </row>
    <row r="4" spans="1:7" ht="12.75" hidden="1">
      <c r="A4" s="43"/>
      <c r="B4" s="18"/>
      <c r="C4" s="18"/>
      <c r="D4" s="42"/>
      <c r="E4" s="284" t="str">
        <f>PAYMENT!G4</f>
        <v>E - mail: hrkpankaj@gmail.com</v>
      </c>
      <c r="F4" s="284"/>
      <c r="G4" s="284"/>
    </row>
    <row r="5" spans="1:9" ht="15.75">
      <c r="A5" s="276" t="s">
        <v>142</v>
      </c>
      <c r="B5" s="276"/>
      <c r="C5" s="276"/>
      <c r="D5" s="276"/>
      <c r="E5" s="276"/>
      <c r="F5" s="276"/>
      <c r="G5" s="276"/>
      <c r="I5" t="s">
        <v>73</v>
      </c>
    </row>
    <row r="6" spans="1:7" ht="12.75">
      <c r="A6" s="277" t="s">
        <v>143</v>
      </c>
      <c r="B6" s="277"/>
      <c r="C6" s="277"/>
      <c r="D6" s="277"/>
      <c r="E6" s="277"/>
      <c r="F6" s="277"/>
      <c r="G6" s="277"/>
    </row>
    <row r="7" spans="1:9" ht="12.75">
      <c r="A7" s="277" t="s">
        <v>148</v>
      </c>
      <c r="B7" s="277"/>
      <c r="C7" s="277"/>
      <c r="D7" s="277"/>
      <c r="E7" s="277"/>
      <c r="F7" s="277"/>
      <c r="G7" s="277"/>
      <c r="I7" t="s">
        <v>73</v>
      </c>
    </row>
    <row r="9" spans="1:7" ht="12.75">
      <c r="A9" s="288" t="s">
        <v>109</v>
      </c>
      <c r="B9" s="288"/>
      <c r="C9" s="288"/>
      <c r="D9" s="288"/>
      <c r="E9" s="288"/>
      <c r="F9" s="288"/>
      <c r="G9" s="288"/>
    </row>
    <row r="10" spans="1:7" ht="12.75">
      <c r="A10" s="285" t="s">
        <v>157</v>
      </c>
      <c r="B10" s="285"/>
      <c r="C10" s="285"/>
      <c r="D10" s="285"/>
      <c r="E10" s="285"/>
      <c r="F10" s="285"/>
      <c r="G10" s="285"/>
    </row>
    <row r="11" spans="1:7" ht="12.75">
      <c r="A11" s="6"/>
      <c r="B11" s="6"/>
      <c r="C11" s="6"/>
      <c r="D11" s="6"/>
      <c r="E11" s="6"/>
      <c r="F11" s="6"/>
      <c r="G11" s="6"/>
    </row>
    <row r="12" spans="1:7" ht="12.75">
      <c r="A12" s="236" t="s">
        <v>22</v>
      </c>
      <c r="B12" s="237"/>
      <c r="C12" s="238" t="s">
        <v>9</v>
      </c>
      <c r="D12" s="236" t="s">
        <v>23</v>
      </c>
      <c r="E12" s="237"/>
      <c r="F12" s="237"/>
      <c r="G12" s="239" t="s">
        <v>9</v>
      </c>
    </row>
    <row r="13" spans="1:9" ht="12.75">
      <c r="A13" s="27"/>
      <c r="B13" s="28"/>
      <c r="C13" s="27" t="s">
        <v>10</v>
      </c>
      <c r="D13" s="27"/>
      <c r="E13" s="28"/>
      <c r="F13" s="28"/>
      <c r="G13" s="29" t="s">
        <v>10</v>
      </c>
      <c r="I13" s="96"/>
    </row>
    <row r="14" spans="1:7" ht="14.25" customHeight="1">
      <c r="A14" t="s">
        <v>137</v>
      </c>
      <c r="C14" s="250">
        <v>0</v>
      </c>
      <c r="D14" s="197" t="str">
        <f>RPAC!D15</f>
        <v>Preparation Of PPT</v>
      </c>
      <c r="E14" s="261"/>
      <c r="F14" s="261"/>
      <c r="G14" s="250">
        <f>RPAC!G15</f>
        <v>1500</v>
      </c>
    </row>
    <row r="15" spans="1:7" ht="14.25" customHeight="1">
      <c r="A15" t="s">
        <v>138</v>
      </c>
      <c r="C15" s="250">
        <v>1050</v>
      </c>
      <c r="D15" s="197" t="str">
        <f>RPAC!D16</f>
        <v>Postal Stamp</v>
      </c>
      <c r="E15" s="100"/>
      <c r="F15" s="226"/>
      <c r="G15" s="250">
        <f>RPAC!G16</f>
        <v>87</v>
      </c>
    </row>
    <row r="16" spans="1:7" ht="18" customHeight="1">
      <c r="A16" s="252" t="s">
        <v>147</v>
      </c>
      <c r="B16" s="253"/>
      <c r="C16" s="250">
        <f>RPAC!C20</f>
        <v>370902</v>
      </c>
      <c r="D16" s="197" t="str">
        <f>RPAC!D17</f>
        <v>Travelling Expenses</v>
      </c>
      <c r="E16" s="197"/>
      <c r="F16" s="197"/>
      <c r="G16" s="250">
        <f>RPAC!G17</f>
        <v>2270</v>
      </c>
    </row>
    <row r="17" spans="1:7" ht="12.75">
      <c r="A17" s="5" t="s">
        <v>139</v>
      </c>
      <c r="B17" s="243"/>
      <c r="C17" s="251">
        <f>RPAC!C21</f>
        <v>257</v>
      </c>
      <c r="D17" s="197" t="str">
        <f>RPAC!D18</f>
        <v>Cost Of Solar Street Light</v>
      </c>
      <c r="E17" s="197"/>
      <c r="F17" s="197"/>
      <c r="G17" s="250">
        <f>RPAC!G18</f>
        <v>280028</v>
      </c>
    </row>
    <row r="18" spans="1:7" ht="18" customHeight="1">
      <c r="A18" s="5"/>
      <c r="B18" s="243"/>
      <c r="C18" s="251"/>
      <c r="D18" s="197" t="str">
        <f>RPAC!D19</f>
        <v>Cost Of Woolen Blanket </v>
      </c>
      <c r="E18" s="197"/>
      <c r="F18" s="197"/>
      <c r="G18" s="250">
        <f>RPAC!G19</f>
        <v>28530</v>
      </c>
    </row>
    <row r="19" spans="1:7" ht="18" customHeight="1">
      <c r="A19" s="16"/>
      <c r="B19" s="17"/>
      <c r="C19" s="22"/>
      <c r="D19" s="197" t="str">
        <f>RPAC!D20</f>
        <v>Printing and Stationery</v>
      </c>
      <c r="E19" s="197"/>
      <c r="F19" s="197"/>
      <c r="G19" s="250">
        <f>RPAC!G20</f>
        <v>1461</v>
      </c>
    </row>
    <row r="20" spans="1:7" ht="15.75" customHeight="1">
      <c r="A20" s="286" t="s">
        <v>73</v>
      </c>
      <c r="B20" s="287"/>
      <c r="C20" s="22"/>
      <c r="D20" s="197" t="str">
        <f>RPAC!D21</f>
        <v>Expenses On Function Day &amp; Banner</v>
      </c>
      <c r="E20" s="96"/>
      <c r="F20" s="257"/>
      <c r="G20" s="250">
        <f>RPAC!G21</f>
        <v>11690</v>
      </c>
    </row>
    <row r="21" spans="1:7" ht="15.75" customHeight="1">
      <c r="A21" s="286"/>
      <c r="B21" s="287"/>
      <c r="C21" s="22"/>
      <c r="D21" s="197" t="str">
        <f>RPAC!D22</f>
        <v>Decoration  Of Function Day, And  Other Arrangement</v>
      </c>
      <c r="E21" s="96"/>
      <c r="F21" s="257"/>
      <c r="G21" s="250">
        <f>RPAC!G22</f>
        <v>12015</v>
      </c>
    </row>
    <row r="22" spans="1:7" ht="15.75" customHeight="1">
      <c r="A22" s="16"/>
      <c r="B22" s="17"/>
      <c r="C22" s="22"/>
      <c r="D22" s="197" t="s">
        <v>164</v>
      </c>
      <c r="E22" s="96"/>
      <c r="F22" s="257"/>
      <c r="G22" s="250">
        <v>45</v>
      </c>
    </row>
    <row r="23" spans="1:7" ht="15.75" customHeight="1">
      <c r="A23" s="16"/>
      <c r="B23" s="17"/>
      <c r="C23" s="22"/>
      <c r="D23" s="197" t="str">
        <f>RPAC!D24</f>
        <v>Mobile &amp;Telephone Ex.</v>
      </c>
      <c r="E23" s="96"/>
      <c r="F23" s="257"/>
      <c r="G23" s="250">
        <f>RPAC!G24</f>
        <v>16751</v>
      </c>
    </row>
    <row r="24" spans="1:7" ht="15.75" customHeight="1">
      <c r="A24" s="16"/>
      <c r="B24" s="17"/>
      <c r="C24" s="22"/>
      <c r="D24" s="197" t="str">
        <f>RPAC!D25</f>
        <v>Website Exp.</v>
      </c>
      <c r="E24" s="96"/>
      <c r="F24" s="257"/>
      <c r="G24" s="250">
        <f>RPAC!G25</f>
        <v>2434</v>
      </c>
    </row>
    <row r="25" spans="1:7" ht="15.75" customHeight="1">
      <c r="A25" s="16"/>
      <c r="B25" s="17"/>
      <c r="C25" s="22"/>
      <c r="D25" s="197" t="s">
        <v>156</v>
      </c>
      <c r="E25" s="96"/>
      <c r="F25" s="257"/>
      <c r="G25" s="250">
        <f>RPAC!G23</f>
        <v>1000</v>
      </c>
    </row>
    <row r="26" spans="1:7" ht="15.75" customHeight="1">
      <c r="A26" s="16"/>
      <c r="B26" s="17"/>
      <c r="C26" s="22"/>
      <c r="D26" s="96" t="s">
        <v>170</v>
      </c>
      <c r="E26" s="32"/>
      <c r="F26" s="258"/>
      <c r="G26" s="255">
        <f>C30-SUM(G14:G25)</f>
        <v>14398</v>
      </c>
    </row>
    <row r="27" spans="1:7" ht="12.75">
      <c r="A27" s="15"/>
      <c r="B27" s="24"/>
      <c r="C27" s="22"/>
      <c r="D27" s="24"/>
      <c r="E27" s="24"/>
      <c r="F27" s="24"/>
      <c r="G27" s="30"/>
    </row>
    <row r="28" spans="1:7" ht="12.75">
      <c r="A28" s="15"/>
      <c r="B28" s="24"/>
      <c r="C28" s="22"/>
      <c r="D28" s="24"/>
      <c r="E28" s="24"/>
      <c r="F28" s="24"/>
      <c r="G28" s="30"/>
    </row>
    <row r="29" spans="1:7" ht="12.75">
      <c r="A29" s="15"/>
      <c r="B29" s="14"/>
      <c r="C29" s="256"/>
      <c r="D29" s="38"/>
      <c r="E29" s="38"/>
      <c r="F29" s="38"/>
      <c r="G29" s="30"/>
    </row>
    <row r="30" spans="1:7" ht="12.75">
      <c r="A30" s="34" t="s">
        <v>11</v>
      </c>
      <c r="B30" s="35"/>
      <c r="C30" s="19">
        <f>SUM(C14:C29)</f>
        <v>372209</v>
      </c>
      <c r="D30" s="11" t="s">
        <v>11</v>
      </c>
      <c r="E30" s="35"/>
      <c r="F30" s="35"/>
      <c r="G30" s="267">
        <f>SUM(G14:G29)</f>
        <v>372209</v>
      </c>
    </row>
    <row r="31" spans="1:7" ht="12.75">
      <c r="A31" s="5"/>
      <c r="B31" s="5"/>
      <c r="C31" s="5"/>
      <c r="D31" s="5"/>
      <c r="E31" s="5"/>
      <c r="F31" s="5"/>
      <c r="G31" s="5"/>
    </row>
    <row r="32" spans="1:7" ht="12.75">
      <c r="A32" s="275" t="s">
        <v>24</v>
      </c>
      <c r="B32" s="275"/>
      <c r="C32" s="275"/>
      <c r="D32" s="275"/>
      <c r="E32" s="275"/>
      <c r="F32" s="275"/>
      <c r="G32" s="275"/>
    </row>
    <row r="33" spans="1:7" ht="12.75">
      <c r="A33" s="275" t="s">
        <v>129</v>
      </c>
      <c r="B33" s="275"/>
      <c r="C33" s="275"/>
      <c r="D33" s="275"/>
      <c r="E33" s="275"/>
      <c r="F33" s="275"/>
      <c r="G33" s="275"/>
    </row>
    <row r="34" spans="1:7" ht="12.75">
      <c r="A34" s="5"/>
      <c r="B34" s="5"/>
      <c r="C34" s="5"/>
      <c r="D34" s="5"/>
      <c r="E34" s="5"/>
      <c r="F34" s="5"/>
      <c r="G34" s="5"/>
    </row>
    <row r="35" spans="1:7" ht="12.75">
      <c r="A35" s="5"/>
      <c r="B35" s="5"/>
      <c r="C35" s="5"/>
      <c r="D35" s="5"/>
      <c r="E35" s="5"/>
      <c r="F35" s="5"/>
      <c r="G35" s="5"/>
    </row>
    <row r="36" spans="1:7" ht="12.75">
      <c r="A36" s="5"/>
      <c r="B36" s="5"/>
      <c r="C36" s="5"/>
      <c r="D36" s="5"/>
      <c r="E36" s="36"/>
      <c r="G36" s="82" t="str">
        <f>List!L37</f>
        <v>For Pankaj Taneja &amp; Company</v>
      </c>
    </row>
    <row r="37" spans="1:7" ht="12.75">
      <c r="A37" s="5"/>
      <c r="B37" s="5"/>
      <c r="C37" s="5"/>
      <c r="D37" s="5"/>
      <c r="E37" s="36"/>
      <c r="G37" s="82" t="s">
        <v>0</v>
      </c>
    </row>
    <row r="38" spans="1:7" ht="12.75">
      <c r="A38" s="5"/>
      <c r="B38" s="5"/>
      <c r="C38" s="5"/>
      <c r="D38" s="5"/>
      <c r="E38" s="36"/>
      <c r="G38" s="82"/>
    </row>
    <row r="39" spans="1:7" ht="12.75">
      <c r="A39" s="5"/>
      <c r="B39" s="5"/>
      <c r="C39" s="5"/>
      <c r="D39" s="5"/>
      <c r="E39" s="36"/>
      <c r="G39" s="82"/>
    </row>
    <row r="40" spans="1:7" ht="12.75">
      <c r="A40" s="5"/>
      <c r="B40" s="5"/>
      <c r="C40" s="5"/>
      <c r="D40" s="5"/>
      <c r="E40" s="36"/>
      <c r="G40" s="82"/>
    </row>
    <row r="41" spans="1:7" ht="12.75">
      <c r="A41" s="5" t="s">
        <v>175</v>
      </c>
      <c r="B41" s="5"/>
      <c r="C41" s="5"/>
      <c r="D41" s="5"/>
      <c r="E41" s="36"/>
      <c r="G41" s="82" t="str">
        <f>PAYMENT!G25</f>
        <v>(CA. PANKAJ TANEJA)</v>
      </c>
    </row>
    <row r="42" spans="1:7" ht="12.75">
      <c r="A42" s="5" t="s">
        <v>149</v>
      </c>
      <c r="B42" s="5" t="s">
        <v>146</v>
      </c>
      <c r="C42" s="95" t="s">
        <v>144</v>
      </c>
      <c r="D42" s="95" t="s">
        <v>145</v>
      </c>
      <c r="G42" s="82" t="str">
        <f>PAYMENT!G26</f>
        <v>Proprietor</v>
      </c>
    </row>
    <row r="43" spans="2:7" ht="12.75">
      <c r="B43" s="5"/>
      <c r="C43" s="5"/>
      <c r="D43" s="5"/>
      <c r="E43" s="36"/>
      <c r="G43" s="82" t="s">
        <v>71</v>
      </c>
    </row>
    <row r="44" spans="2:7" ht="12.75">
      <c r="B44" s="5"/>
      <c r="C44" s="5"/>
      <c r="D44" s="5"/>
      <c r="E44" s="5"/>
      <c r="F44" s="5"/>
      <c r="G44" s="5"/>
    </row>
    <row r="45" spans="1:7" ht="12.75">
      <c r="A45" s="5" t="s">
        <v>73</v>
      </c>
      <c r="B45" s="5"/>
      <c r="C45" s="5"/>
      <c r="D45" s="5"/>
      <c r="E45" s="5"/>
      <c r="F45" s="5"/>
      <c r="G45" s="5"/>
    </row>
    <row r="46" spans="1:7" ht="12.75">
      <c r="A46" s="5"/>
      <c r="B46" s="5"/>
      <c r="C46" s="5"/>
      <c r="D46" s="5"/>
      <c r="E46" s="5"/>
      <c r="F46" s="5"/>
      <c r="G46" s="5"/>
    </row>
    <row r="47" spans="1:7" ht="12.75">
      <c r="A47" s="5"/>
      <c r="B47" s="5"/>
      <c r="C47" s="5"/>
      <c r="D47" s="5"/>
      <c r="E47" s="5"/>
      <c r="F47" s="5"/>
      <c r="G47" s="5"/>
    </row>
    <row r="48" spans="1:7" ht="12.75">
      <c r="A48" s="5"/>
      <c r="B48" s="5"/>
      <c r="C48" s="5"/>
      <c r="D48" s="5"/>
      <c r="E48" s="5"/>
      <c r="F48" s="5"/>
      <c r="G48" s="5"/>
    </row>
    <row r="49" spans="1:7" ht="12.75">
      <c r="A49" s="5"/>
      <c r="B49" s="5"/>
      <c r="C49" s="5"/>
      <c r="D49" s="5"/>
      <c r="E49" s="5"/>
      <c r="F49" s="5"/>
      <c r="G49" s="5"/>
    </row>
    <row r="50" spans="1:7" ht="12.75">
      <c r="A50" s="5"/>
      <c r="B50" s="5"/>
      <c r="C50" s="5"/>
      <c r="D50" s="5"/>
      <c r="E50" s="5"/>
      <c r="F50" s="5"/>
      <c r="G50" s="5"/>
    </row>
    <row r="51" spans="1:7" ht="12.75">
      <c r="A51" s="5"/>
      <c r="B51" s="5"/>
      <c r="C51" s="5"/>
      <c r="D51" s="5"/>
      <c r="E51" s="5"/>
      <c r="F51" s="5"/>
      <c r="G51" s="5"/>
    </row>
    <row r="52" spans="1:7" ht="12.75">
      <c r="A52" s="5"/>
      <c r="B52" s="5"/>
      <c r="C52" s="5"/>
      <c r="D52" s="5"/>
      <c r="E52" s="5"/>
      <c r="F52" s="5"/>
      <c r="G52" s="5"/>
    </row>
    <row r="53" spans="1:7" ht="12.75">
      <c r="A53" s="5"/>
      <c r="B53" s="5"/>
      <c r="C53" s="5"/>
      <c r="D53" s="5"/>
      <c r="E53" s="5"/>
      <c r="F53" s="5"/>
      <c r="G53" s="5"/>
    </row>
    <row r="54" spans="1:7" ht="12.75">
      <c r="A54" s="5"/>
      <c r="B54" s="5"/>
      <c r="C54" s="5"/>
      <c r="D54" s="5"/>
      <c r="E54" s="5"/>
      <c r="F54" s="5"/>
      <c r="G54" s="5"/>
    </row>
  </sheetData>
  <sheetProtection/>
  <mergeCells count="13">
    <mergeCell ref="A33:G33"/>
    <mergeCell ref="A32:G32"/>
    <mergeCell ref="A21:B21"/>
    <mergeCell ref="A6:G6"/>
    <mergeCell ref="A7:G7"/>
    <mergeCell ref="A9:G9"/>
    <mergeCell ref="A20:B20"/>
    <mergeCell ref="E1:G1"/>
    <mergeCell ref="E2:G2"/>
    <mergeCell ref="E3:G3"/>
    <mergeCell ref="E4:G4"/>
    <mergeCell ref="A5:G5"/>
    <mergeCell ref="A10:G10"/>
  </mergeCells>
  <printOptions/>
  <pageMargins left="0.3937007874015748" right="0.15748031496062992" top="0.984251968503937" bottom="0.984251968503937"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2:I36"/>
  <sheetViews>
    <sheetView zoomScalePageLayoutView="0" workbookViewId="0" topLeftCell="A18">
      <selection activeCell="A2" sqref="A2:G36"/>
    </sheetView>
  </sheetViews>
  <sheetFormatPr defaultColWidth="9.140625" defaultRowHeight="12.75"/>
  <cols>
    <col min="2" max="2" width="19.421875" style="0" customWidth="1"/>
    <col min="3" max="3" width="13.140625" style="0" customWidth="1"/>
    <col min="5" max="5" width="11.140625" style="0" customWidth="1"/>
    <col min="6" max="6" width="11.421875" style="0" customWidth="1"/>
    <col min="7" max="7" width="14.421875" style="0" customWidth="1"/>
    <col min="8" max="8" width="10.28125" style="0" bestFit="1" customWidth="1"/>
  </cols>
  <sheetData>
    <row r="1" ht="12.75" hidden="1"/>
    <row r="2" spans="1:7" ht="20.25">
      <c r="A2" s="289" t="str">
        <f>ASIEXP!A5</f>
        <v>NAVBIHAN SEWA SOCIETY</v>
      </c>
      <c r="B2" s="289"/>
      <c r="C2" s="289"/>
      <c r="D2" s="289"/>
      <c r="E2" s="289"/>
      <c r="F2" s="289"/>
      <c r="G2" s="289"/>
    </row>
    <row r="3" spans="1:7" ht="12.75">
      <c r="A3" s="277" t="str">
        <f>ASIEXP!A6</f>
        <v>(REGD NO 383/2015-16 UNDER SOCIETY ACT, 1860)</v>
      </c>
      <c r="B3" s="277"/>
      <c r="C3" s="277"/>
      <c r="D3" s="277"/>
      <c r="E3" s="277"/>
      <c r="F3" s="277"/>
      <c r="G3" s="277"/>
    </row>
    <row r="4" spans="1:7" ht="12.75">
      <c r="A4" s="277" t="str">
        <f>ASIEXP!A7</f>
        <v>NAINA SEVAK KUTIR,WARD NO 13(BULLECHAK), JITWAR PUR NIZAMAT,SAMASTI PUR - 848134</v>
      </c>
      <c r="B4" s="277"/>
      <c r="C4" s="277"/>
      <c r="D4" s="277"/>
      <c r="E4" s="277"/>
      <c r="F4" s="277"/>
      <c r="G4" s="277"/>
    </row>
    <row r="5" spans="1:7" ht="12.75">
      <c r="A5" s="104"/>
      <c r="B5" s="104"/>
      <c r="C5" s="104"/>
      <c r="D5" s="104"/>
      <c r="E5" s="104"/>
      <c r="F5" s="104"/>
      <c r="G5" s="104"/>
    </row>
    <row r="6" spans="1:7" ht="12.75">
      <c r="A6" s="277" t="s">
        <v>101</v>
      </c>
      <c r="B6" s="277"/>
      <c r="C6" s="277"/>
      <c r="D6" s="277"/>
      <c r="E6" s="277"/>
      <c r="F6" s="277"/>
      <c r="G6" s="277"/>
    </row>
    <row r="7" spans="1:7" ht="12.75">
      <c r="A7" s="277" t="s">
        <v>158</v>
      </c>
      <c r="B7" s="277"/>
      <c r="C7" s="277"/>
      <c r="D7" s="277"/>
      <c r="E7" s="277"/>
      <c r="F7" s="277"/>
      <c r="G7" s="277"/>
    </row>
    <row r="8" spans="1:7" ht="12.75">
      <c r="A8" s="40" t="s">
        <v>102</v>
      </c>
      <c r="B8" s="25"/>
      <c r="C8" s="25" t="s">
        <v>9</v>
      </c>
      <c r="D8" s="40" t="s">
        <v>103</v>
      </c>
      <c r="E8" s="40"/>
      <c r="F8" s="40"/>
      <c r="G8" s="25" t="s">
        <v>9</v>
      </c>
    </row>
    <row r="9" spans="1:7" ht="12.75">
      <c r="A9" s="38"/>
      <c r="B9" s="28"/>
      <c r="C9" s="28" t="s">
        <v>10</v>
      </c>
      <c r="D9" s="38"/>
      <c r="E9" s="38"/>
      <c r="F9" s="38"/>
      <c r="G9" s="28" t="s">
        <v>10</v>
      </c>
    </row>
    <row r="10" spans="1:7" ht="12.75">
      <c r="A10" s="220" t="s">
        <v>104</v>
      </c>
      <c r="B10" s="221"/>
      <c r="C10" s="221"/>
      <c r="D10" s="220"/>
      <c r="E10" s="5"/>
      <c r="F10" s="5"/>
      <c r="G10" s="222"/>
    </row>
    <row r="11" spans="1:7" ht="12.75">
      <c r="A11" s="5" t="s">
        <v>105</v>
      </c>
      <c r="B11" s="221"/>
      <c r="C11" s="186">
        <v>3719</v>
      </c>
      <c r="D11" s="219" t="s">
        <v>107</v>
      </c>
      <c r="E11" s="226"/>
      <c r="F11" s="5"/>
      <c r="G11" s="222"/>
    </row>
    <row r="12" spans="1:7" ht="12.75" customHeight="1">
      <c r="A12" s="290" t="s">
        <v>106</v>
      </c>
      <c r="B12" s="290"/>
      <c r="C12" s="291">
        <f>ASIEXP!G26</f>
        <v>14398</v>
      </c>
      <c r="D12" s="223" t="s">
        <v>110</v>
      </c>
      <c r="E12" s="226"/>
      <c r="F12" s="223"/>
      <c r="G12" s="222"/>
    </row>
    <row r="13" spans="1:7" ht="12.75">
      <c r="A13" s="290"/>
      <c r="B13" s="290"/>
      <c r="C13" s="291"/>
      <c r="D13" s="223" t="s">
        <v>112</v>
      </c>
      <c r="E13" s="226"/>
      <c r="F13" s="226"/>
      <c r="G13" s="222">
        <f>RPAC!G30</f>
        <v>17662</v>
      </c>
    </row>
    <row r="14" spans="1:7" ht="12.75">
      <c r="A14" s="224"/>
      <c r="B14" s="224"/>
      <c r="C14" s="221">
        <f>SUM(C11:C13)</f>
        <v>18117</v>
      </c>
      <c r="D14" s="223" t="s">
        <v>113</v>
      </c>
      <c r="E14" s="226"/>
      <c r="F14" s="226"/>
      <c r="G14" s="222">
        <f>RPAC!G31</f>
        <v>455</v>
      </c>
    </row>
    <row r="15" spans="1:7" ht="18" customHeight="1">
      <c r="A15" s="290" t="s">
        <v>73</v>
      </c>
      <c r="B15" s="290"/>
      <c r="C15" s="221" t="s">
        <v>73</v>
      </c>
      <c r="D15" s="223"/>
      <c r="E15" s="223"/>
      <c r="F15" s="223"/>
      <c r="G15" s="222"/>
    </row>
    <row r="16" spans="1:7" ht="12.75">
      <c r="A16" s="224"/>
      <c r="B16" s="224"/>
      <c r="C16" s="221"/>
      <c r="F16" s="226"/>
      <c r="G16" s="222"/>
    </row>
    <row r="17" spans="1:7" ht="12.75">
      <c r="A17" s="224"/>
      <c r="B17" s="224"/>
      <c r="C17" s="221"/>
      <c r="D17" s="225"/>
      <c r="E17" s="226"/>
      <c r="F17" s="226"/>
      <c r="G17" s="222"/>
    </row>
    <row r="18" spans="1:7" ht="12.75">
      <c r="A18" s="23"/>
      <c r="B18" s="227"/>
      <c r="C18" s="228"/>
      <c r="D18" s="225"/>
      <c r="E18" s="5"/>
      <c r="F18" s="229"/>
      <c r="G18" s="222"/>
    </row>
    <row r="19" spans="1:9" ht="12.75">
      <c r="A19" s="5"/>
      <c r="B19" s="78"/>
      <c r="C19" s="230">
        <f>SUM(C13:C18)</f>
        <v>18117</v>
      </c>
      <c r="D19" s="78"/>
      <c r="E19" s="222"/>
      <c r="F19" s="14"/>
      <c r="G19" s="231">
        <f>SUM(G10:G18)</f>
        <v>18117</v>
      </c>
      <c r="H19" s="303">
        <f>G19-C19</f>
        <v>0</v>
      </c>
      <c r="I19" s="106"/>
    </row>
    <row r="20" spans="1:9" ht="12.75">
      <c r="A20" s="5"/>
      <c r="B20" s="78"/>
      <c r="C20" s="229"/>
      <c r="D20" s="78"/>
      <c r="E20" s="222"/>
      <c r="F20" s="14"/>
      <c r="G20" s="78"/>
      <c r="I20" s="106"/>
    </row>
    <row r="21" spans="1:7" ht="12.75">
      <c r="A21" s="285" t="s">
        <v>24</v>
      </c>
      <c r="B21" s="285"/>
      <c r="C21" s="285"/>
      <c r="D21" s="285"/>
      <c r="E21" s="285"/>
      <c r="F21" s="285"/>
      <c r="G21" s="285"/>
    </row>
    <row r="22" spans="1:7" ht="12.75">
      <c r="A22" s="275" t="s">
        <v>108</v>
      </c>
      <c r="B22" s="275"/>
      <c r="C22" s="275"/>
      <c r="D22" s="275"/>
      <c r="E22" s="275"/>
      <c r="F22" s="275"/>
      <c r="G22" s="275"/>
    </row>
    <row r="25" spans="1:6" ht="12.75">
      <c r="A25" s="5" t="s">
        <v>73</v>
      </c>
      <c r="B25" s="5"/>
      <c r="C25" s="5"/>
      <c r="D25" s="5"/>
      <c r="E25" s="36"/>
      <c r="F25" s="36" t="s">
        <v>73</v>
      </c>
    </row>
    <row r="26" spans="1:6" ht="12.75">
      <c r="A26" s="5"/>
      <c r="B26" s="5"/>
      <c r="C26" s="5"/>
      <c r="D26" s="5"/>
      <c r="E26" s="36"/>
      <c r="F26" s="36" t="s">
        <v>73</v>
      </c>
    </row>
    <row r="27" spans="1:6" ht="12.75">
      <c r="A27" s="5"/>
      <c r="B27" s="5"/>
      <c r="C27" s="5"/>
      <c r="D27" s="5"/>
      <c r="E27" s="36"/>
      <c r="F27" s="36"/>
    </row>
    <row r="28" spans="1:6" ht="12.75">
      <c r="A28" s="5"/>
      <c r="B28" s="5"/>
      <c r="C28" s="5"/>
      <c r="D28" s="36"/>
      <c r="E28" s="36"/>
      <c r="F28" s="36" t="s">
        <v>73</v>
      </c>
    </row>
    <row r="29" spans="1:6" ht="12.75">
      <c r="A29" s="5" t="s">
        <v>73</v>
      </c>
      <c r="B29" s="5"/>
      <c r="C29" s="5"/>
      <c r="D29" s="5"/>
      <c r="E29" s="36"/>
      <c r="F29" s="36" t="s">
        <v>73</v>
      </c>
    </row>
    <row r="30" spans="1:7" ht="12.75">
      <c r="A30" s="5"/>
      <c r="B30" s="5"/>
      <c r="C30" s="5"/>
      <c r="D30" s="5"/>
      <c r="E30" s="36"/>
      <c r="G30" s="82" t="s">
        <v>130</v>
      </c>
    </row>
    <row r="31" spans="1:9" ht="12.75">
      <c r="A31" s="5"/>
      <c r="B31" s="5"/>
      <c r="C31" s="5"/>
      <c r="D31" s="5"/>
      <c r="E31" s="5"/>
      <c r="F31" s="36"/>
      <c r="G31" s="82" t="s">
        <v>0</v>
      </c>
      <c r="H31" s="36"/>
      <c r="I31" s="36"/>
    </row>
    <row r="32" spans="1:9" ht="12.75">
      <c r="A32" s="5"/>
      <c r="B32" s="5"/>
      <c r="C32" s="5"/>
      <c r="D32" s="5"/>
      <c r="E32" s="5"/>
      <c r="F32" s="36"/>
      <c r="G32" s="82"/>
      <c r="H32" s="36"/>
      <c r="I32" s="36"/>
    </row>
    <row r="33" ht="12.75">
      <c r="G33" s="82" t="s">
        <v>73</v>
      </c>
    </row>
    <row r="34" spans="1:7" ht="12.75">
      <c r="A34" t="str">
        <f>ASIEXP!A41</f>
        <v>Date : 08-May-2018</v>
      </c>
      <c r="G34" s="82" t="s">
        <v>120</v>
      </c>
    </row>
    <row r="35" spans="1:7" ht="12.75">
      <c r="A35" t="str">
        <f>ASIEXP!A42</f>
        <v>Place  Samastipur</v>
      </c>
      <c r="C35" s="104" t="s">
        <v>146</v>
      </c>
      <c r="D35" s="104" t="s">
        <v>144</v>
      </c>
      <c r="E35" s="104" t="s">
        <v>145</v>
      </c>
      <c r="G35" s="240" t="str">
        <f>ASIEXP!G42</f>
        <v>Proprietor</v>
      </c>
    </row>
    <row r="36" ht="12.75">
      <c r="G36" s="240" t="str">
        <f>ASIEXP!G43</f>
        <v>M. No.520804</v>
      </c>
    </row>
  </sheetData>
  <sheetProtection/>
  <mergeCells count="10">
    <mergeCell ref="A6:G6"/>
    <mergeCell ref="A7:G7"/>
    <mergeCell ref="A21:G21"/>
    <mergeCell ref="A22:G22"/>
    <mergeCell ref="A2:G2"/>
    <mergeCell ref="A3:G3"/>
    <mergeCell ref="A4:G4"/>
    <mergeCell ref="A12:B13"/>
    <mergeCell ref="C12:C13"/>
    <mergeCell ref="A15:B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36">
      <selection activeCell="A6" sqref="A6:G58"/>
    </sheetView>
  </sheetViews>
  <sheetFormatPr defaultColWidth="9.140625" defaultRowHeight="12.75"/>
  <cols>
    <col min="1" max="1" width="5.28125" style="0" customWidth="1"/>
    <col min="2" max="2" width="32.00390625" style="0" customWidth="1"/>
    <col min="3" max="3" width="13.00390625" style="0" customWidth="1"/>
    <col min="4" max="4" width="11.421875" style="0" customWidth="1"/>
    <col min="5" max="5" width="12.7109375" style="0" customWidth="1"/>
    <col min="6" max="6" width="18.421875" style="0" customWidth="1"/>
    <col min="7" max="7" width="13.28125" style="0" customWidth="1"/>
  </cols>
  <sheetData>
    <row r="1" spans="1:7" ht="15.75" hidden="1">
      <c r="A1" s="102" t="str">
        <f>ASIEXP!A1</f>
        <v>PANKAJ TANEJA &amp; COMPANY</v>
      </c>
      <c r="B1" s="2"/>
      <c r="C1" s="4"/>
      <c r="D1" s="4"/>
      <c r="E1" s="283" t="str">
        <f>PAYMENT!G1</f>
        <v>Krishna Drug Agency</v>
      </c>
      <c r="F1" s="283"/>
      <c r="G1" s="283"/>
    </row>
    <row r="2" spans="1:7" ht="15" hidden="1">
      <c r="A2" s="3" t="s">
        <v>0</v>
      </c>
      <c r="B2" s="2"/>
      <c r="C2" s="4"/>
      <c r="D2" s="4"/>
      <c r="E2" s="283" t="str">
        <f>PAYMENT!G2</f>
        <v>Moolchand RoadSamastipur - Bihar  -  8 4 8 1 0 1 </v>
      </c>
      <c r="F2" s="283"/>
      <c r="G2" s="283"/>
    </row>
    <row r="3" spans="1:7" ht="12.75" hidden="1">
      <c r="A3" s="14" t="s">
        <v>2</v>
      </c>
      <c r="B3" s="7"/>
      <c r="C3" s="44"/>
      <c r="D3" s="44"/>
      <c r="E3" s="295" t="str">
        <f>PAYMENT!G3</f>
        <v>M. No.:+91-9818055623</v>
      </c>
      <c r="F3" s="295"/>
      <c r="G3" s="295"/>
    </row>
    <row r="4" spans="1:7" ht="12.75" hidden="1">
      <c r="A4" s="43"/>
      <c r="B4" s="18"/>
      <c r="C4" s="18"/>
      <c r="D4" s="42"/>
      <c r="E4" s="284" t="str">
        <f>PAYMENT!G4</f>
        <v>E - mail: hrkpankaj@gmail.com</v>
      </c>
      <c r="F4" s="284"/>
      <c r="G4" s="284"/>
    </row>
    <row r="5" ht="12.75" hidden="1"/>
    <row r="6" spans="1:7" ht="15.75">
      <c r="A6" s="276" t="str">
        <f>Sheet3!A2</f>
        <v>NAVBIHAN SEWA SOCIETY</v>
      </c>
      <c r="B6" s="276"/>
      <c r="C6" s="276"/>
      <c r="D6" s="276"/>
      <c r="E6" s="276"/>
      <c r="F6" s="276"/>
      <c r="G6" s="276"/>
    </row>
    <row r="7" spans="1:7" ht="12.75">
      <c r="A7" s="277" t="str">
        <f>Sheet3!A3</f>
        <v>(REGD NO 383/2015-16 UNDER SOCIETY ACT, 1860)</v>
      </c>
      <c r="B7" s="277"/>
      <c r="C7" s="277"/>
      <c r="D7" s="277"/>
      <c r="E7" s="277"/>
      <c r="F7" s="277"/>
      <c r="G7" s="277"/>
    </row>
    <row r="8" spans="1:7" ht="12.75">
      <c r="A8" s="277" t="str">
        <f>Sheet3!A4</f>
        <v>NAINA SEVAK KUTIR,WARD NO 13(BULLECHAK), JITWAR PUR NIZAMAT,SAMASTI PUR - 848134</v>
      </c>
      <c r="B8" s="277"/>
      <c r="C8" s="277"/>
      <c r="D8" s="277"/>
      <c r="E8" s="277"/>
      <c r="F8" s="277"/>
      <c r="G8" s="277"/>
    </row>
    <row r="10" spans="1:7" ht="15">
      <c r="A10" s="271" t="s">
        <v>125</v>
      </c>
      <c r="B10" s="271"/>
      <c r="C10" s="271"/>
      <c r="D10" s="271"/>
      <c r="E10" s="271"/>
      <c r="F10" s="271"/>
      <c r="G10" s="271"/>
    </row>
    <row r="11" spans="1:7" ht="12.75">
      <c r="A11" s="294" t="str">
        <f>ASIEXP!A10</f>
        <v>For the Year Ended on 31.03.2018</v>
      </c>
      <c r="B11" s="294"/>
      <c r="C11" s="294"/>
      <c r="D11" s="294"/>
      <c r="E11" s="294"/>
      <c r="F11" s="294"/>
      <c r="G11" s="294"/>
    </row>
    <row r="12" spans="1:7" ht="12.75">
      <c r="A12" s="6"/>
      <c r="B12" s="6"/>
      <c r="C12" s="6"/>
      <c r="D12" s="6"/>
      <c r="E12" s="6"/>
      <c r="F12" s="6"/>
      <c r="G12" s="6"/>
    </row>
    <row r="13" spans="1:7" ht="12.75">
      <c r="A13" s="236" t="s">
        <v>25</v>
      </c>
      <c r="B13" s="237"/>
      <c r="C13" s="239" t="s">
        <v>9</v>
      </c>
      <c r="D13" s="238" t="s">
        <v>26</v>
      </c>
      <c r="E13" s="237"/>
      <c r="F13" s="237"/>
      <c r="G13" s="239" t="s">
        <v>9</v>
      </c>
    </row>
    <row r="14" spans="1:7" ht="12.75">
      <c r="A14" s="27"/>
      <c r="B14" s="28"/>
      <c r="C14" s="29" t="s">
        <v>10</v>
      </c>
      <c r="D14" s="27"/>
      <c r="E14" s="28"/>
      <c r="F14" s="28"/>
      <c r="G14" s="29" t="s">
        <v>10</v>
      </c>
    </row>
    <row r="15" spans="1:7" ht="12.75" customHeight="1">
      <c r="A15" s="260" t="s">
        <v>150</v>
      </c>
      <c r="C15" s="249"/>
      <c r="D15" s="244" t="s">
        <v>153</v>
      </c>
      <c r="E15" s="244"/>
      <c r="F15" s="245"/>
      <c r="G15" s="249">
        <v>1500</v>
      </c>
    </row>
    <row r="16" spans="1:7" ht="12.75" customHeight="1">
      <c r="A16" s="246" t="s">
        <v>151</v>
      </c>
      <c r="C16" s="250">
        <v>1319</v>
      </c>
      <c r="D16" s="246" t="s">
        <v>134</v>
      </c>
      <c r="E16" s="197"/>
      <c r="F16" s="234"/>
      <c r="G16" s="250">
        <v>87</v>
      </c>
    </row>
    <row r="17" spans="1:7" ht="12.75" customHeight="1">
      <c r="A17" s="246" t="s">
        <v>152</v>
      </c>
      <c r="C17" s="250">
        <v>2400</v>
      </c>
      <c r="D17" s="246" t="s">
        <v>135</v>
      </c>
      <c r="E17" s="197"/>
      <c r="F17" s="234"/>
      <c r="G17" s="250">
        <v>2270</v>
      </c>
    </row>
    <row r="18" spans="1:7" ht="12.75" customHeight="1">
      <c r="A18" s="246" t="s">
        <v>137</v>
      </c>
      <c r="C18" s="250">
        <v>0</v>
      </c>
      <c r="D18" s="13" t="s">
        <v>161</v>
      </c>
      <c r="E18" s="197"/>
      <c r="F18" s="234"/>
      <c r="G18" s="250">
        <v>280028</v>
      </c>
    </row>
    <row r="19" spans="1:7" ht="12.75" customHeight="1">
      <c r="A19" s="246" t="s">
        <v>138</v>
      </c>
      <c r="C19" s="250">
        <v>1050</v>
      </c>
      <c r="D19" s="13" t="s">
        <v>162</v>
      </c>
      <c r="E19" s="197"/>
      <c r="F19" s="234"/>
      <c r="G19" s="250">
        <v>28530</v>
      </c>
    </row>
    <row r="20" spans="1:7" ht="16.5" customHeight="1">
      <c r="A20" s="246" t="s">
        <v>140</v>
      </c>
      <c r="C20" s="250">
        <f>D58</f>
        <v>370902</v>
      </c>
      <c r="D20" s="246" t="s">
        <v>136</v>
      </c>
      <c r="E20" s="197"/>
      <c r="F20" s="234"/>
      <c r="G20" s="250">
        <v>1461</v>
      </c>
    </row>
    <row r="21" spans="1:7" ht="13.5" customHeight="1">
      <c r="A21" s="13" t="s">
        <v>139</v>
      </c>
      <c r="B21" s="243"/>
      <c r="C21" s="251">
        <v>257</v>
      </c>
      <c r="D21" s="246" t="s">
        <v>163</v>
      </c>
      <c r="E21" s="197"/>
      <c r="F21" s="234"/>
      <c r="G21" s="250">
        <f>11690</f>
        <v>11690</v>
      </c>
    </row>
    <row r="22" spans="1:9" ht="12.75">
      <c r="A22" s="13"/>
      <c r="B22" s="243"/>
      <c r="C22" s="251"/>
      <c r="D22" s="246" t="s">
        <v>174</v>
      </c>
      <c r="E22" s="197"/>
      <c r="F22" s="234"/>
      <c r="G22" s="250">
        <v>12015</v>
      </c>
      <c r="I22">
        <f>PROPER(A22)</f>
      </c>
    </row>
    <row r="23" spans="1:7" ht="12.75">
      <c r="A23" s="13"/>
      <c r="B23" s="243"/>
      <c r="C23" s="251"/>
      <c r="D23" s="246" t="s">
        <v>114</v>
      </c>
      <c r="E23" s="197"/>
      <c r="F23" s="234"/>
      <c r="G23" s="250">
        <v>1000</v>
      </c>
    </row>
    <row r="24" spans="1:7" ht="12.75">
      <c r="A24" s="232"/>
      <c r="B24" s="243"/>
      <c r="C24" s="251"/>
      <c r="D24" s="246" t="s">
        <v>154</v>
      </c>
      <c r="E24" s="197"/>
      <c r="F24" s="234"/>
      <c r="G24" s="250">
        <v>16751</v>
      </c>
    </row>
    <row r="25" spans="1:7" ht="12.75">
      <c r="A25" s="232"/>
      <c r="B25" s="243"/>
      <c r="C25" s="251"/>
      <c r="D25" s="246" t="s">
        <v>155</v>
      </c>
      <c r="E25" s="197"/>
      <c r="F25" s="234"/>
      <c r="G25" s="250">
        <v>2434</v>
      </c>
    </row>
    <row r="26" spans="1:7" ht="12.75">
      <c r="A26" s="232"/>
      <c r="B26" s="243"/>
      <c r="C26" s="251"/>
      <c r="D26" s="304" t="s">
        <v>164</v>
      </c>
      <c r="G26" s="259">
        <v>45</v>
      </c>
    </row>
    <row r="27" spans="1:7" ht="12.75">
      <c r="A27" s="232"/>
      <c r="B27" s="243"/>
      <c r="C27" s="251"/>
      <c r="D27" s="246"/>
      <c r="E27" s="197"/>
      <c r="F27" s="234"/>
      <c r="G27" s="250"/>
    </row>
    <row r="28" spans="1:7" ht="12.75">
      <c r="A28" s="232"/>
      <c r="B28" s="243"/>
      <c r="C28" s="251"/>
      <c r="D28" s="235"/>
      <c r="E28" s="218"/>
      <c r="F28" s="247"/>
      <c r="G28" s="242"/>
    </row>
    <row r="29" spans="1:7" ht="12.75">
      <c r="A29" s="232"/>
      <c r="B29" s="243"/>
      <c r="C29" s="251"/>
      <c r="D29" s="235" t="s">
        <v>110</v>
      </c>
      <c r="E29" s="218"/>
      <c r="F29" s="247"/>
      <c r="G29" s="242"/>
    </row>
    <row r="30" spans="1:8" ht="12.75">
      <c r="A30" s="232"/>
      <c r="B30" s="243"/>
      <c r="C30" s="251"/>
      <c r="D30" s="101" t="s">
        <v>111</v>
      </c>
      <c r="E30" s="218"/>
      <c r="F30" s="247"/>
      <c r="G30" s="242">
        <v>17662</v>
      </c>
      <c r="H30" t="s">
        <v>73</v>
      </c>
    </row>
    <row r="31" spans="1:7" ht="12.75">
      <c r="A31" s="232"/>
      <c r="B31" s="243"/>
      <c r="C31" s="251"/>
      <c r="D31" s="33" t="s">
        <v>99</v>
      </c>
      <c r="E31" s="24"/>
      <c r="F31" s="257"/>
      <c r="G31" s="242">
        <f>C37-SUM(G15:G26)-G30</f>
        <v>455</v>
      </c>
    </row>
    <row r="32" spans="1:11" ht="12.75">
      <c r="A32" s="16"/>
      <c r="B32" s="17"/>
      <c r="C32" s="251"/>
      <c r="G32" s="259"/>
      <c r="K32" s="106"/>
    </row>
    <row r="33" spans="1:7" ht="12.75">
      <c r="A33" s="15"/>
      <c r="B33" s="24"/>
      <c r="C33" s="251"/>
      <c r="G33" s="259"/>
    </row>
    <row r="34" spans="1:7" ht="12.75">
      <c r="A34" s="101"/>
      <c r="B34" s="24"/>
      <c r="C34" s="251"/>
      <c r="D34" s="31"/>
      <c r="E34" s="32"/>
      <c r="F34" s="32"/>
      <c r="G34" s="242"/>
    </row>
    <row r="35" spans="1:7" ht="12.75">
      <c r="A35" s="15"/>
      <c r="B35" s="14"/>
      <c r="C35" s="9"/>
      <c r="D35" s="13"/>
      <c r="E35" s="14"/>
      <c r="F35" s="248"/>
      <c r="G35" s="22"/>
    </row>
    <row r="36" spans="1:7" ht="12.75">
      <c r="A36" s="15"/>
      <c r="B36" s="14"/>
      <c r="C36" s="241"/>
      <c r="D36" s="27"/>
      <c r="E36" s="28"/>
      <c r="F36" s="47"/>
      <c r="G36" s="241"/>
    </row>
    <row r="37" spans="1:7" ht="12.75">
      <c r="A37" s="34" t="s">
        <v>11</v>
      </c>
      <c r="B37" s="35"/>
      <c r="C37" s="12">
        <f>SUM(C16:C36)</f>
        <v>375928</v>
      </c>
      <c r="D37" s="11" t="s">
        <v>11</v>
      </c>
      <c r="E37" s="35"/>
      <c r="F37" s="35"/>
      <c r="G37" s="254">
        <f>C37</f>
        <v>375928</v>
      </c>
    </row>
    <row r="38" spans="1:7" ht="12.75">
      <c r="A38" s="5"/>
      <c r="B38" s="5"/>
      <c r="C38" s="5"/>
      <c r="D38" s="5"/>
      <c r="E38" s="5"/>
      <c r="F38" s="5"/>
      <c r="G38" s="5"/>
    </row>
    <row r="39" spans="1:7" ht="12.75">
      <c r="A39" s="275" t="s">
        <v>24</v>
      </c>
      <c r="B39" s="275"/>
      <c r="C39" s="275"/>
      <c r="D39" s="275"/>
      <c r="E39" s="275"/>
      <c r="F39" s="275"/>
      <c r="G39" s="275"/>
    </row>
    <row r="40" spans="1:7" ht="12.75">
      <c r="A40" s="275" t="s">
        <v>129</v>
      </c>
      <c r="B40" s="275"/>
      <c r="C40" s="275"/>
      <c r="D40" s="275"/>
      <c r="E40" s="275"/>
      <c r="F40" s="275"/>
      <c r="G40" s="275"/>
    </row>
    <row r="41" spans="1:7" ht="12.75">
      <c r="A41" s="5"/>
      <c r="B41" s="5"/>
      <c r="C41" s="5"/>
      <c r="D41" s="5"/>
      <c r="E41" s="5"/>
      <c r="F41" s="5"/>
      <c r="G41" s="5"/>
    </row>
    <row r="42" spans="1:7" ht="12.75">
      <c r="A42" s="5"/>
      <c r="B42" s="5"/>
      <c r="C42" s="5"/>
      <c r="D42" s="5"/>
      <c r="E42" s="5"/>
      <c r="F42" s="5"/>
      <c r="G42" s="5"/>
    </row>
    <row r="43" spans="1:7" ht="12.75">
      <c r="A43" s="5"/>
      <c r="B43" s="5"/>
      <c r="C43" s="5"/>
      <c r="D43" s="5"/>
      <c r="E43" s="36"/>
      <c r="G43" s="82" t="str">
        <f>ASIEXP!G36</f>
        <v>For Pankaj Taneja &amp; Company</v>
      </c>
    </row>
    <row r="44" spans="1:7" ht="12.75">
      <c r="A44" s="5"/>
      <c r="B44" s="5"/>
      <c r="C44" s="5"/>
      <c r="D44" s="5"/>
      <c r="E44" s="36"/>
      <c r="G44" s="82" t="s">
        <v>13</v>
      </c>
    </row>
    <row r="45" spans="1:7" ht="12.75">
      <c r="A45" s="5"/>
      <c r="B45" s="5"/>
      <c r="C45" s="5"/>
      <c r="D45" s="5"/>
      <c r="E45" s="36"/>
      <c r="G45" s="82"/>
    </row>
    <row r="46" spans="1:7" ht="12.75">
      <c r="A46" s="5"/>
      <c r="B46" s="5"/>
      <c r="C46" s="5"/>
      <c r="D46" s="5"/>
      <c r="E46" s="36"/>
      <c r="G46" s="82"/>
    </row>
    <row r="47" spans="1:7" ht="12.75">
      <c r="A47" s="5"/>
      <c r="B47" s="5"/>
      <c r="C47" s="5"/>
      <c r="D47" s="5"/>
      <c r="E47" s="36"/>
      <c r="G47" s="82"/>
    </row>
    <row r="48" spans="1:7" ht="12.75">
      <c r="A48" s="5" t="str">
        <f>ASIEXP!A41</f>
        <v>Date : 08-May-2018</v>
      </c>
      <c r="B48" s="5"/>
      <c r="C48" s="5"/>
      <c r="D48" s="5"/>
      <c r="E48" s="36"/>
      <c r="G48" s="82" t="str">
        <f>PAYMENT!G25</f>
        <v>(CA. PANKAJ TANEJA)</v>
      </c>
    </row>
    <row r="49" spans="1:7" ht="12.75">
      <c r="A49" s="5" t="s">
        <v>14</v>
      </c>
      <c r="B49" s="5"/>
      <c r="C49" s="104" t="s">
        <v>146</v>
      </c>
      <c r="D49" s="104" t="s">
        <v>144</v>
      </c>
      <c r="E49" s="104" t="s">
        <v>145</v>
      </c>
      <c r="G49" s="82" t="str">
        <f>PAYMENT!G26</f>
        <v>Proprietor</v>
      </c>
    </row>
    <row r="50" spans="1:7" ht="12.75">
      <c r="A50" s="5"/>
      <c r="B50" s="5"/>
      <c r="C50" s="5"/>
      <c r="D50" s="5"/>
      <c r="E50" s="36"/>
      <c r="G50" s="82" t="str">
        <f>Sheet3!G36</f>
        <v>M. No.520804</v>
      </c>
    </row>
    <row r="51" spans="1:7" ht="12.75">
      <c r="A51" s="5"/>
      <c r="B51" s="5"/>
      <c r="C51" s="5"/>
      <c r="D51" s="5"/>
      <c r="E51" s="5"/>
      <c r="F51" s="5"/>
      <c r="G51" s="5"/>
    </row>
    <row r="53" spans="1:2" ht="15">
      <c r="A53" s="268" t="s">
        <v>165</v>
      </c>
      <c r="B53" s="269"/>
    </row>
    <row r="54" spans="1:4" ht="12.75">
      <c r="A54" s="266" t="s">
        <v>166</v>
      </c>
      <c r="B54" s="266"/>
      <c r="C54" s="266" t="s">
        <v>167</v>
      </c>
      <c r="D54" s="266" t="s">
        <v>168</v>
      </c>
    </row>
    <row r="55" spans="1:4" ht="14.25">
      <c r="A55" s="263" t="s">
        <v>173</v>
      </c>
      <c r="C55" s="264" t="s">
        <v>171</v>
      </c>
      <c r="D55" s="262">
        <v>350000</v>
      </c>
    </row>
    <row r="56" spans="1:4" ht="12.75">
      <c r="A56" s="5" t="s">
        <v>169</v>
      </c>
      <c r="C56" s="265"/>
      <c r="D56" s="262">
        <v>2434</v>
      </c>
    </row>
    <row r="57" spans="1:6" ht="12.75">
      <c r="A57" s="5" t="s">
        <v>160</v>
      </c>
      <c r="C57" s="264" t="s">
        <v>172</v>
      </c>
      <c r="D57" s="262">
        <v>18468</v>
      </c>
      <c r="E57" t="s">
        <v>73</v>
      </c>
      <c r="F57" s="303" t="s">
        <v>73</v>
      </c>
    </row>
    <row r="58" spans="1:4" ht="12.75">
      <c r="A58" s="292" t="s">
        <v>11</v>
      </c>
      <c r="B58" s="293"/>
      <c r="C58" s="293"/>
      <c r="D58" s="270">
        <f>SUM(D55:D57)</f>
        <v>370902</v>
      </c>
    </row>
  </sheetData>
  <sheetProtection/>
  <mergeCells count="12">
    <mergeCell ref="E1:G1"/>
    <mergeCell ref="E2:G2"/>
    <mergeCell ref="E3:G3"/>
    <mergeCell ref="E4:G4"/>
    <mergeCell ref="A7:G7"/>
    <mergeCell ref="A39:G39"/>
    <mergeCell ref="A6:G6"/>
    <mergeCell ref="A58:C58"/>
    <mergeCell ref="A8:G8"/>
    <mergeCell ref="A10:G10"/>
    <mergeCell ref="A40:G40"/>
    <mergeCell ref="A11:G11"/>
  </mergeCells>
  <printOptions/>
  <pageMargins left="0.3937007874015748" right="0.15748031496062992"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F23"/>
  <sheetViews>
    <sheetView zoomScalePageLayoutView="0" workbookViewId="0" topLeftCell="A7">
      <selection activeCell="I12" sqref="I12"/>
    </sheetView>
  </sheetViews>
  <sheetFormatPr defaultColWidth="9.140625" defaultRowHeight="12.75"/>
  <cols>
    <col min="4" max="4" width="31.140625" style="0" customWidth="1"/>
    <col min="5" max="5" width="12.7109375" style="0" customWidth="1"/>
    <col min="6" max="6" width="21.8515625" style="0" customWidth="1"/>
  </cols>
  <sheetData>
    <row r="1" spans="1:6" ht="15.75">
      <c r="A1" s="102" t="str">
        <f>RPAC!A1</f>
        <v>PANKAJ TANEJA &amp; COMPANY</v>
      </c>
      <c r="E1" s="273" t="str">
        <f>PAYMENT!G1</f>
        <v>Krishna Drug Agency</v>
      </c>
      <c r="F1" s="273"/>
    </row>
    <row r="2" spans="1:6" ht="15">
      <c r="A2" s="3" t="s">
        <v>0</v>
      </c>
      <c r="E2" s="273" t="str">
        <f>PAYMENT!G2</f>
        <v>Moolchand RoadSamastipur - Bihar  -  8 4 8 1 0 1 </v>
      </c>
      <c r="F2" s="273"/>
    </row>
    <row r="3" spans="1:6" ht="12.75">
      <c r="A3" s="5" t="s">
        <v>27</v>
      </c>
      <c r="E3" s="273" t="str">
        <f>PAYMENT!G3</f>
        <v>M. No.:+91-9818055623</v>
      </c>
      <c r="F3" s="273"/>
    </row>
    <row r="4" spans="1:6" ht="12.75">
      <c r="A4" s="43"/>
      <c r="B4" s="43"/>
      <c r="C4" s="43"/>
      <c r="D4" s="43"/>
      <c r="E4" s="274" t="str">
        <f>PAYMENT!G4</f>
        <v>E - mail: hrkpankaj@gmail.com</v>
      </c>
      <c r="F4" s="274"/>
    </row>
    <row r="6" spans="1:6" ht="15.75">
      <c r="A6" s="276" t="str">
        <f>RPAC!A6</f>
        <v>NAVBIHAN SEWA SOCIETY</v>
      </c>
      <c r="B6" s="276"/>
      <c r="C6" s="276"/>
      <c r="D6" s="276"/>
      <c r="E6" s="276"/>
      <c r="F6" s="276"/>
    </row>
    <row r="7" spans="1:6" ht="12.75">
      <c r="A7" s="277" t="str">
        <f>RPAC!A7</f>
        <v>(REGD NO 383/2015-16 UNDER SOCIETY ACT, 1860)</v>
      </c>
      <c r="B7" s="277"/>
      <c r="C7" s="277"/>
      <c r="D7" s="277"/>
      <c r="E7" s="277"/>
      <c r="F7" s="277"/>
    </row>
    <row r="8" spans="1:6" ht="12.75">
      <c r="A8" s="277" t="str">
        <f>RPAC!A8</f>
        <v>NAINA SEVAK KUTIR,WARD NO 13(BULLECHAK), JITWAR PUR NIZAMAT,SAMASTI PUR - 848134</v>
      </c>
      <c r="B8" s="277"/>
      <c r="C8" s="277"/>
      <c r="D8" s="277"/>
      <c r="E8" s="277"/>
      <c r="F8" s="277"/>
    </row>
    <row r="11" spans="1:6" ht="54" customHeight="1">
      <c r="A11" s="272" t="s">
        <v>95</v>
      </c>
      <c r="B11" s="272"/>
      <c r="C11" s="272"/>
      <c r="D11" s="272"/>
      <c r="E11" s="272"/>
      <c r="F11" s="272"/>
    </row>
    <row r="18" spans="1:6" ht="12.75">
      <c r="A18" s="2">
        <f>RPAC!A43</f>
        <v>0</v>
      </c>
      <c r="B18" s="2"/>
      <c r="C18" s="2"/>
      <c r="D18" s="2"/>
      <c r="E18" s="1"/>
      <c r="F18" s="1" t="str">
        <f>RPAC!G43</f>
        <v>For Pankaj Taneja &amp; Company</v>
      </c>
    </row>
    <row r="19" spans="1:6" ht="12.75">
      <c r="A19" s="2"/>
      <c r="B19" s="2"/>
      <c r="C19" s="2"/>
      <c r="D19" s="2"/>
      <c r="E19" s="1"/>
      <c r="F19" s="1" t="s">
        <v>13</v>
      </c>
    </row>
    <row r="20" spans="1:6" ht="12.75">
      <c r="A20" s="2"/>
      <c r="B20" s="2"/>
      <c r="C20" s="2"/>
      <c r="D20" s="2"/>
      <c r="E20" s="1"/>
      <c r="F20" s="1"/>
    </row>
    <row r="21" spans="1:6" ht="12.75">
      <c r="A21" s="2"/>
      <c r="B21" s="2"/>
      <c r="C21" s="2"/>
      <c r="D21" s="79" t="s">
        <v>72</v>
      </c>
      <c r="E21" s="1"/>
      <c r="F21" s="1" t="str">
        <f>PAYMENT!G25</f>
        <v>(CA. PANKAJ TANEJA)</v>
      </c>
    </row>
    <row r="22" spans="1:6" ht="12.75">
      <c r="A22" s="2" t="s">
        <v>14</v>
      </c>
      <c r="B22" s="2"/>
      <c r="C22" s="2"/>
      <c r="D22" s="2"/>
      <c r="E22" s="1"/>
      <c r="F22" s="1" t="str">
        <f>RPAC!G49</f>
        <v>Proprietor</v>
      </c>
    </row>
    <row r="23" spans="1:6" ht="12.75">
      <c r="A23" s="2"/>
      <c r="B23" s="2"/>
      <c r="C23" s="2"/>
      <c r="D23" s="2"/>
      <c r="E23" s="1"/>
      <c r="F23" s="1" t="s">
        <v>12</v>
      </c>
    </row>
  </sheetData>
  <sheetProtection/>
  <mergeCells count="8">
    <mergeCell ref="A8:F8"/>
    <mergeCell ref="A11:F11"/>
    <mergeCell ref="E1:F1"/>
    <mergeCell ref="E2:F2"/>
    <mergeCell ref="E3:F3"/>
    <mergeCell ref="E4:F4"/>
    <mergeCell ref="A6:F6"/>
    <mergeCell ref="A7:F7"/>
  </mergeCells>
  <printOptions/>
  <pageMargins left="0.4" right="0.24"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8" sqref="A8:F8"/>
    </sheetView>
  </sheetViews>
  <sheetFormatPr defaultColWidth="9.140625" defaultRowHeight="12.75"/>
  <cols>
    <col min="1" max="1" width="3.8515625" style="0" customWidth="1"/>
    <col min="2" max="2" width="3.28125" style="0" customWidth="1"/>
    <col min="3" max="3" width="18.57421875" style="0" customWidth="1"/>
    <col min="4" max="4" width="25.00390625" style="0" customWidth="1"/>
    <col min="5" max="5" width="17.57421875" style="0" customWidth="1"/>
    <col min="6" max="6" width="25.00390625" style="0" customWidth="1"/>
  </cols>
  <sheetData>
    <row r="1" spans="1:6" ht="15.75">
      <c r="A1" s="102" t="str">
        <f>ASSETSCETIFICATION!A1</f>
        <v>PANKAJ TANEJA &amp; COMPANY</v>
      </c>
      <c r="E1" s="283" t="s">
        <v>132</v>
      </c>
      <c r="F1" s="283"/>
    </row>
    <row r="2" spans="1:6" ht="15">
      <c r="A2" s="3" t="s">
        <v>0</v>
      </c>
      <c r="E2" s="296" t="s">
        <v>131</v>
      </c>
      <c r="F2" s="296"/>
    </row>
    <row r="3" spans="1:6" ht="12.75">
      <c r="A3" s="5"/>
      <c r="E3" s="283" t="str">
        <f>ASSETSCETIFICATION!E3</f>
        <v>M. No.:+91-9818055623</v>
      </c>
      <c r="F3" s="283"/>
    </row>
    <row r="4" spans="1:6" ht="12.75">
      <c r="A4" s="43"/>
      <c r="B4" s="43"/>
      <c r="C4" s="43"/>
      <c r="D4" s="43"/>
      <c r="E4" s="284" t="str">
        <f>ASSETSCETIFICATION!E4</f>
        <v>E - mail: hrkpankaj@gmail.com</v>
      </c>
      <c r="F4" s="284"/>
    </row>
    <row r="6" spans="1:6" ht="12.75">
      <c r="A6" s="297" t="s">
        <v>31</v>
      </c>
      <c r="B6" s="297"/>
      <c r="C6" s="297"/>
      <c r="D6" s="297"/>
      <c r="E6" s="297"/>
      <c r="F6" s="297"/>
    </row>
    <row r="8" spans="1:6" ht="69" customHeight="1">
      <c r="A8" s="272" t="s">
        <v>159</v>
      </c>
      <c r="B8" s="272"/>
      <c r="C8" s="272"/>
      <c r="D8" s="272"/>
      <c r="E8" s="272"/>
      <c r="F8" s="272"/>
    </row>
    <row r="9" spans="1:6" ht="12.75">
      <c r="A9" s="5"/>
      <c r="B9" s="5"/>
      <c r="C9" s="5"/>
      <c r="D9" s="5"/>
      <c r="E9" s="5"/>
      <c r="F9" s="5"/>
    </row>
    <row r="10" spans="1:6" ht="75.75" customHeight="1">
      <c r="A10" s="272" t="s">
        <v>115</v>
      </c>
      <c r="B10" s="272"/>
      <c r="C10" s="272"/>
      <c r="D10" s="272"/>
      <c r="E10" s="272"/>
      <c r="F10" s="272"/>
    </row>
    <row r="11" spans="1:6" ht="12.75">
      <c r="A11" s="5"/>
      <c r="B11" s="5"/>
      <c r="C11" s="5"/>
      <c r="D11" s="5"/>
      <c r="E11" s="5"/>
      <c r="F11" s="5"/>
    </row>
    <row r="12" spans="1:6" ht="12.75">
      <c r="A12" s="5" t="s">
        <v>116</v>
      </c>
      <c r="B12" s="5"/>
      <c r="C12" s="5"/>
      <c r="D12" s="5"/>
      <c r="E12" s="5"/>
      <c r="F12" s="5"/>
    </row>
    <row r="13" spans="1:6" ht="24.75" customHeight="1">
      <c r="A13" s="5"/>
      <c r="B13" s="23" t="s">
        <v>28</v>
      </c>
      <c r="C13" s="272" t="s">
        <v>117</v>
      </c>
      <c r="D13" s="272"/>
      <c r="E13" s="272"/>
      <c r="F13" s="272"/>
    </row>
    <row r="14" spans="1:6" ht="12.75">
      <c r="A14" s="5"/>
      <c r="B14" s="45"/>
      <c r="C14" s="5"/>
      <c r="D14" s="5"/>
      <c r="E14" s="5"/>
      <c r="F14" s="5"/>
    </row>
    <row r="15" spans="1:6" ht="26.25" customHeight="1">
      <c r="A15" s="5"/>
      <c r="B15" s="23" t="s">
        <v>29</v>
      </c>
      <c r="C15" s="272" t="s">
        <v>119</v>
      </c>
      <c r="D15" s="272"/>
      <c r="E15" s="272"/>
      <c r="F15" s="272"/>
    </row>
    <row r="16" spans="1:6" ht="12.75">
      <c r="A16" s="5"/>
      <c r="B16" s="45"/>
      <c r="C16" s="5"/>
      <c r="D16" s="5"/>
      <c r="E16" s="5"/>
      <c r="F16" s="5"/>
    </row>
    <row r="17" spans="1:6" ht="25.5" customHeight="1">
      <c r="A17" s="5"/>
      <c r="B17" s="23" t="s">
        <v>30</v>
      </c>
      <c r="C17" s="272" t="s">
        <v>49</v>
      </c>
      <c r="D17" s="272"/>
      <c r="E17" s="272"/>
      <c r="F17" s="272"/>
    </row>
    <row r="18" spans="1:6" ht="12.75">
      <c r="A18" s="5"/>
      <c r="B18" s="5"/>
      <c r="C18" s="5"/>
      <c r="D18" s="5"/>
      <c r="E18" s="5"/>
      <c r="F18" s="5"/>
    </row>
    <row r="19" spans="1:6" ht="27" customHeight="1">
      <c r="A19" s="5"/>
      <c r="B19" s="272" t="s">
        <v>118</v>
      </c>
      <c r="C19" s="272"/>
      <c r="D19" s="272"/>
      <c r="E19" s="272"/>
      <c r="F19" s="272"/>
    </row>
    <row r="20" spans="1:6" ht="12.75">
      <c r="A20" s="5"/>
      <c r="B20" s="5"/>
      <c r="C20" s="5"/>
      <c r="D20" s="5"/>
      <c r="E20" s="5"/>
      <c r="F20" s="5"/>
    </row>
    <row r="21" spans="1:6" ht="12.75">
      <c r="A21" s="5"/>
      <c r="B21" s="5"/>
      <c r="C21" s="5"/>
      <c r="D21" s="5"/>
      <c r="E21" s="5"/>
      <c r="F21" s="5"/>
    </row>
    <row r="22" spans="1:6" ht="12.75">
      <c r="A22" s="5"/>
      <c r="B22" s="5"/>
      <c r="C22" s="5"/>
      <c r="D22" s="5"/>
      <c r="E22" s="5"/>
      <c r="F22" s="5"/>
    </row>
    <row r="23" spans="1:6" ht="12.75">
      <c r="A23" s="5"/>
      <c r="B23" s="5"/>
      <c r="C23" s="5"/>
      <c r="D23" s="5"/>
      <c r="E23" s="36"/>
      <c r="F23" s="82" t="str">
        <f>ASSETSCETIFICATION!F18</f>
        <v>For Pankaj Taneja &amp; Company</v>
      </c>
    </row>
    <row r="24" spans="1:6" ht="12.75">
      <c r="A24" s="5"/>
      <c r="B24" s="5"/>
      <c r="C24" s="5"/>
      <c r="D24" s="5"/>
      <c r="E24" s="36"/>
      <c r="F24" s="82" t="s">
        <v>13</v>
      </c>
    </row>
    <row r="25" spans="1:6" ht="12.75">
      <c r="A25" s="5"/>
      <c r="B25" s="5"/>
      <c r="C25" s="5"/>
      <c r="D25" s="5"/>
      <c r="E25" s="36"/>
      <c r="F25" s="82"/>
    </row>
    <row r="26" spans="1:6" ht="12.75">
      <c r="A26" s="5"/>
      <c r="B26" s="5"/>
      <c r="C26" s="5"/>
      <c r="D26" s="5"/>
      <c r="E26" s="36"/>
      <c r="F26" s="82"/>
    </row>
    <row r="27" spans="1:6" ht="12.75">
      <c r="A27" s="5"/>
      <c r="B27" s="5"/>
      <c r="C27" s="5"/>
      <c r="D27" s="5"/>
      <c r="E27" s="36"/>
      <c r="F27" s="82"/>
    </row>
    <row r="28" spans="1:6" ht="12.75">
      <c r="A28" s="5" t="str">
        <f>RPAC!A48</f>
        <v>Date : 08-May-2018</v>
      </c>
      <c r="B28" s="5"/>
      <c r="C28" s="5"/>
      <c r="D28" s="36"/>
      <c r="E28" s="36"/>
      <c r="F28" s="82" t="str">
        <f>PAYMENT!G25</f>
        <v>(CA. PANKAJ TANEJA)</v>
      </c>
    </row>
    <row r="29" spans="1:6" ht="12.75">
      <c r="A29" s="5" t="s">
        <v>14</v>
      </c>
      <c r="B29" s="5"/>
      <c r="C29" s="5"/>
      <c r="D29" s="5"/>
      <c r="E29" s="36"/>
      <c r="F29" s="82" t="str">
        <f>PAYMENT!G26</f>
        <v>Proprietor</v>
      </c>
    </row>
    <row r="30" spans="1:6" ht="12.75">
      <c r="A30" s="5"/>
      <c r="B30" s="5"/>
      <c r="C30" s="5"/>
      <c r="D30" s="5"/>
      <c r="E30" s="36"/>
      <c r="F30" s="82" t="s">
        <v>71</v>
      </c>
    </row>
    <row r="31" spans="1:6" ht="12.75">
      <c r="A31" s="5"/>
      <c r="B31" s="5"/>
      <c r="C31" s="5"/>
      <c r="D31" s="5"/>
      <c r="E31" s="5"/>
      <c r="F31" s="5"/>
    </row>
    <row r="32" spans="1:6" ht="12.75">
      <c r="A32" s="5"/>
      <c r="B32" s="5"/>
      <c r="C32" s="5"/>
      <c r="D32" s="5"/>
      <c r="E32" s="5"/>
      <c r="F32" s="5"/>
    </row>
    <row r="33" spans="1:6" ht="12.75">
      <c r="A33" s="5"/>
      <c r="B33" s="5"/>
      <c r="C33" s="5"/>
      <c r="D33" s="5"/>
      <c r="E33" s="5"/>
      <c r="F33" s="5"/>
    </row>
    <row r="34" spans="1:6" ht="12.75">
      <c r="A34" s="5"/>
      <c r="B34" s="5"/>
      <c r="C34" s="5"/>
      <c r="D34" s="5"/>
      <c r="E34" s="5"/>
      <c r="F34" s="5"/>
    </row>
  </sheetData>
  <sheetProtection/>
  <mergeCells count="11">
    <mergeCell ref="B19:F19"/>
    <mergeCell ref="A10:F10"/>
    <mergeCell ref="C13:F13"/>
    <mergeCell ref="C15:F15"/>
    <mergeCell ref="C17:F17"/>
    <mergeCell ref="E1:F1"/>
    <mergeCell ref="E2:F2"/>
    <mergeCell ref="E3:F3"/>
    <mergeCell ref="E4:F4"/>
    <mergeCell ref="A6:F6"/>
    <mergeCell ref="A8:F8"/>
  </mergeCells>
  <printOptions/>
  <pageMargins left="0.48" right="0.14"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F38"/>
  <sheetViews>
    <sheetView zoomScalePageLayoutView="0" workbookViewId="0" topLeftCell="A1">
      <selection activeCell="B18" sqref="B18:E18"/>
    </sheetView>
  </sheetViews>
  <sheetFormatPr defaultColWidth="9.140625" defaultRowHeight="12.75"/>
  <cols>
    <col min="1" max="1" width="6.57421875" style="0" customWidth="1"/>
    <col min="3" max="3" width="14.57421875" style="0" customWidth="1"/>
    <col min="4" max="4" width="19.28125" style="0" customWidth="1"/>
    <col min="5" max="5" width="18.421875" style="0" customWidth="1"/>
    <col min="6" max="6" width="15.421875" style="0" customWidth="1"/>
  </cols>
  <sheetData>
    <row r="1" spans="1:6" ht="20.25">
      <c r="A1" s="20"/>
      <c r="B1" s="289" t="str">
        <f>'AUDIT REPORT'!A1</f>
        <v>PANKAJ TANEJA &amp; COMPANY</v>
      </c>
      <c r="C1" s="289"/>
      <c r="D1" s="289"/>
      <c r="E1" s="289"/>
      <c r="F1" s="289"/>
    </row>
    <row r="2" spans="1:6" ht="14.25" customHeight="1">
      <c r="A2" s="20"/>
      <c r="B2" s="276" t="s">
        <v>0</v>
      </c>
      <c r="C2" s="276"/>
      <c r="D2" s="276"/>
      <c r="E2" s="276"/>
      <c r="F2" s="276"/>
    </row>
    <row r="3" spans="1:6" ht="18" customHeight="1">
      <c r="A3" s="277" t="s">
        <v>92</v>
      </c>
      <c r="B3" s="277"/>
      <c r="C3" s="277"/>
      <c r="D3" s="277"/>
      <c r="E3" s="277"/>
      <c r="F3" s="277"/>
    </row>
    <row r="4" spans="1:6" ht="12.75">
      <c r="A4" s="300" t="s">
        <v>93</v>
      </c>
      <c r="B4" s="300"/>
      <c r="C4" s="300"/>
      <c r="D4" s="300"/>
      <c r="E4" s="300"/>
      <c r="F4" s="300"/>
    </row>
    <row r="5" spans="1:6" ht="12.75">
      <c r="A5" s="2"/>
      <c r="B5" s="2"/>
      <c r="C5" s="2"/>
      <c r="D5" s="2"/>
      <c r="E5" s="283"/>
      <c r="F5" s="283"/>
    </row>
    <row r="6" spans="1:6" ht="12.75">
      <c r="A6" s="2"/>
      <c r="B6" s="2"/>
      <c r="C6" s="2"/>
      <c r="D6" s="2"/>
      <c r="E6" s="2"/>
      <c r="F6" s="2"/>
    </row>
    <row r="7" spans="1:6" ht="15.75">
      <c r="A7" s="301" t="s">
        <v>4</v>
      </c>
      <c r="B7" s="301"/>
      <c r="C7" s="301"/>
      <c r="D7" s="301"/>
      <c r="E7" s="301"/>
      <c r="F7" s="301"/>
    </row>
    <row r="8" spans="1:6" ht="12.75">
      <c r="A8" s="2"/>
      <c r="B8" s="2"/>
      <c r="C8" s="2"/>
      <c r="D8" s="2"/>
      <c r="E8" s="2"/>
      <c r="F8" s="2"/>
    </row>
    <row r="9" spans="1:6" ht="12.75">
      <c r="A9" s="5" t="s">
        <v>94</v>
      </c>
      <c r="B9" s="5"/>
      <c r="C9" s="5"/>
      <c r="D9" s="5"/>
      <c r="E9" s="5"/>
      <c r="F9" s="5">
        <f>RPAC!A43</f>
        <v>0</v>
      </c>
    </row>
    <row r="10" spans="1:6" ht="12.75">
      <c r="A10" s="5"/>
      <c r="B10" s="5"/>
      <c r="C10" s="5"/>
      <c r="D10" s="5"/>
      <c r="E10" s="5"/>
      <c r="F10" s="5"/>
    </row>
    <row r="11" spans="1:6" ht="12.75">
      <c r="A11" s="5" t="s">
        <v>5</v>
      </c>
      <c r="B11" s="5"/>
      <c r="C11" s="5"/>
      <c r="D11" s="5"/>
      <c r="E11" s="5"/>
      <c r="F11" s="5"/>
    </row>
    <row r="12" spans="1:6" ht="12.75">
      <c r="A12" s="5" t="s">
        <v>6</v>
      </c>
      <c r="B12" s="5"/>
      <c r="C12" s="5"/>
      <c r="D12" s="5"/>
      <c r="E12" s="5"/>
      <c r="F12" s="5"/>
    </row>
    <row r="13" spans="1:6" ht="12.75">
      <c r="A13" s="5" t="str">
        <f>PAYMENT!A6</f>
        <v>NAVBIHAAN SEWA SOCIETY, Samastipur</v>
      </c>
      <c r="B13" s="5"/>
      <c r="C13" s="5"/>
      <c r="D13" s="5"/>
      <c r="E13" s="5"/>
      <c r="F13" s="5"/>
    </row>
    <row r="14" spans="1:6" ht="12.75">
      <c r="A14" s="5"/>
      <c r="B14" s="5"/>
      <c r="C14" s="5"/>
      <c r="D14" s="5"/>
      <c r="E14" s="5"/>
      <c r="F14" s="36"/>
    </row>
    <row r="15" spans="1:6" ht="12.75">
      <c r="A15" s="37" t="s">
        <v>7</v>
      </c>
      <c r="B15" s="40" t="s">
        <v>8</v>
      </c>
      <c r="C15" s="40"/>
      <c r="D15" s="40"/>
      <c r="E15" s="40"/>
      <c r="F15" s="26" t="s">
        <v>9</v>
      </c>
    </row>
    <row r="16" spans="1:6" ht="12.75">
      <c r="A16" s="41"/>
      <c r="B16" s="38"/>
      <c r="C16" s="38"/>
      <c r="D16" s="38"/>
      <c r="E16" s="38"/>
      <c r="F16" s="29" t="s">
        <v>10</v>
      </c>
    </row>
    <row r="17" spans="1:6" ht="14.25">
      <c r="A17" s="46">
        <v>1</v>
      </c>
      <c r="B17" s="302" t="s">
        <v>114</v>
      </c>
      <c r="C17" s="302"/>
      <c r="D17" s="302"/>
      <c r="E17" s="302"/>
      <c r="F17" s="72" t="s">
        <v>73</v>
      </c>
    </row>
    <row r="18" spans="1:6" ht="53.25" customHeight="1">
      <c r="A18" s="37"/>
      <c r="B18" s="298" t="s">
        <v>48</v>
      </c>
      <c r="C18" s="299"/>
      <c r="D18" s="299"/>
      <c r="E18" s="299"/>
      <c r="F18" s="9"/>
    </row>
    <row r="19" spans="1:6" ht="12.75">
      <c r="A19" s="10"/>
      <c r="B19" s="13"/>
      <c r="C19" s="14"/>
      <c r="D19" s="14"/>
      <c r="E19" s="14"/>
      <c r="F19" s="9"/>
    </row>
    <row r="20" spans="1:6" ht="12.75">
      <c r="A20" s="10"/>
      <c r="B20" s="13"/>
      <c r="C20" s="14"/>
      <c r="D20" s="14"/>
      <c r="E20" s="14"/>
      <c r="F20" s="10"/>
    </row>
    <row r="21" spans="1:6" ht="12.75">
      <c r="A21" s="41"/>
      <c r="B21" s="39"/>
      <c r="C21" s="38"/>
      <c r="D21" s="38"/>
      <c r="E21" s="47"/>
      <c r="F21" s="41"/>
    </row>
    <row r="22" spans="1:6" ht="12.75">
      <c r="A22" s="10"/>
      <c r="B22" s="13"/>
      <c r="C22" s="14"/>
      <c r="D22" s="14"/>
      <c r="E22" s="14"/>
      <c r="F22" s="48">
        <f>SUM(F17:F21)</f>
        <v>0</v>
      </c>
    </row>
    <row r="23" spans="1:6" ht="12.75">
      <c r="A23" s="10"/>
      <c r="B23" s="13"/>
      <c r="C23" s="14"/>
      <c r="D23" s="14"/>
      <c r="E23" s="14"/>
      <c r="F23" s="48"/>
    </row>
    <row r="24" spans="1:6" ht="12.75">
      <c r="A24" s="8">
        <v>2</v>
      </c>
      <c r="B24" s="13" t="s">
        <v>32</v>
      </c>
      <c r="C24" s="14"/>
      <c r="D24" s="14"/>
      <c r="E24" s="14"/>
      <c r="F24" s="30" t="s">
        <v>33</v>
      </c>
    </row>
    <row r="25" spans="1:6" ht="12.75">
      <c r="A25" s="10"/>
      <c r="B25" s="13"/>
      <c r="C25" s="14"/>
      <c r="D25" s="14"/>
      <c r="E25" s="14"/>
      <c r="F25" s="10"/>
    </row>
    <row r="26" spans="1:6" ht="12.75">
      <c r="A26" s="10"/>
      <c r="B26" s="13"/>
      <c r="C26" s="14"/>
      <c r="D26" s="14"/>
      <c r="E26" s="14"/>
      <c r="F26" s="10"/>
    </row>
    <row r="27" spans="1:6" ht="12.75">
      <c r="A27" s="41"/>
      <c r="B27" s="39"/>
      <c r="C27" s="38"/>
      <c r="D27" s="38"/>
      <c r="E27" s="38"/>
      <c r="F27" s="10"/>
    </row>
    <row r="28" spans="1:6" ht="12.75">
      <c r="A28" s="11" t="s">
        <v>11</v>
      </c>
      <c r="B28" s="11" t="s">
        <v>50</v>
      </c>
      <c r="C28" s="35"/>
      <c r="D28" s="35"/>
      <c r="E28" s="49"/>
      <c r="F28" s="50">
        <f>SUM(F22:F27)</f>
        <v>0</v>
      </c>
    </row>
    <row r="29" spans="1:6" ht="12.75">
      <c r="A29" s="5"/>
      <c r="B29" s="5"/>
      <c r="C29" s="5"/>
      <c r="D29" s="5"/>
      <c r="E29" s="5"/>
      <c r="F29" s="5"/>
    </row>
    <row r="30" spans="1:6" ht="12.75">
      <c r="A30" s="5"/>
      <c r="B30" s="5"/>
      <c r="C30" s="5"/>
      <c r="D30" s="5"/>
      <c r="E30" s="5"/>
      <c r="F30" s="5"/>
    </row>
    <row r="31" spans="1:6" ht="12.75">
      <c r="A31" s="5"/>
      <c r="B31" s="5"/>
      <c r="C31" s="5"/>
      <c r="D31" s="5"/>
      <c r="E31" s="5"/>
      <c r="F31" s="5"/>
    </row>
    <row r="32" spans="1:6" ht="12.75">
      <c r="A32" s="5"/>
      <c r="B32" s="5"/>
      <c r="C32" s="5"/>
      <c r="D32" s="5"/>
      <c r="E32" s="5" t="str">
        <f>'AUDIT REPORT'!F23</f>
        <v>For Pankaj Taneja &amp; Company</v>
      </c>
      <c r="F32" s="5"/>
    </row>
    <row r="33" spans="1:6" ht="12.75">
      <c r="A33" s="5"/>
      <c r="B33" s="5"/>
      <c r="C33" s="5"/>
      <c r="D33" s="5"/>
      <c r="E33" s="5" t="s">
        <v>0</v>
      </c>
      <c r="F33" s="5"/>
    </row>
    <row r="34" spans="1:6" ht="12.75">
      <c r="A34" s="5"/>
      <c r="B34" s="5"/>
      <c r="C34" s="5"/>
      <c r="D34" s="5"/>
      <c r="E34" s="5"/>
      <c r="F34" s="5"/>
    </row>
    <row r="35" spans="1:6" ht="12.75">
      <c r="A35" s="5"/>
      <c r="B35" s="5"/>
      <c r="C35" s="5"/>
      <c r="D35" s="5"/>
      <c r="E35" s="36" t="str">
        <f>'AUDIT REPORT'!F29</f>
        <v>Proprietor</v>
      </c>
      <c r="F35" s="5"/>
    </row>
    <row r="36" spans="1:6" ht="12.75">
      <c r="A36" s="5"/>
      <c r="B36" s="5"/>
      <c r="C36" s="5"/>
      <c r="D36" s="5"/>
      <c r="E36" s="5"/>
      <c r="F36" s="5"/>
    </row>
    <row r="37" spans="1:6" ht="12.75">
      <c r="A37" s="5"/>
      <c r="B37" s="5"/>
      <c r="C37" s="5"/>
      <c r="D37" s="5"/>
      <c r="E37" s="5"/>
      <c r="F37" s="5"/>
    </row>
    <row r="38" spans="1:6" ht="12.75">
      <c r="A38" s="5"/>
      <c r="B38" s="5"/>
      <c r="C38" s="5"/>
      <c r="D38" s="5"/>
      <c r="E38" s="5"/>
      <c r="F38" s="5"/>
    </row>
  </sheetData>
  <sheetProtection/>
  <mergeCells count="8">
    <mergeCell ref="B18:E18"/>
    <mergeCell ref="E5:F5"/>
    <mergeCell ref="A4:F4"/>
    <mergeCell ref="B1:F1"/>
    <mergeCell ref="B2:F2"/>
    <mergeCell ref="A3:F3"/>
    <mergeCell ref="A7:F7"/>
    <mergeCell ref="B17:E17"/>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RKSAH</dc:creator>
  <cp:keywords/>
  <dc:description/>
  <cp:lastModifiedBy>pankaj</cp:lastModifiedBy>
  <cp:lastPrinted>2018-07-13T13:15:02Z</cp:lastPrinted>
  <dcterms:created xsi:type="dcterms:W3CDTF">2011-04-21T14:21:12Z</dcterms:created>
  <dcterms:modified xsi:type="dcterms:W3CDTF">2018-07-13T13:24:03Z</dcterms:modified>
  <cp:category/>
  <cp:version/>
  <cp:contentType/>
  <cp:contentStatus/>
</cp:coreProperties>
</file>